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J16" i="19" l="1"/>
  <c r="I16" i="19"/>
  <c r="F16" i="19"/>
  <c r="E16" i="19"/>
  <c r="K16" i="19"/>
  <c r="H16" i="19"/>
  <c r="G16" i="19"/>
  <c r="D16" i="19"/>
  <c r="C16" i="19"/>
  <c r="K8" i="19"/>
  <c r="J8" i="19"/>
  <c r="H8" i="19"/>
  <c r="G8" i="19"/>
  <c r="F8" i="19"/>
  <c r="D8" i="19"/>
  <c r="C8" i="19"/>
  <c r="I8" i="19"/>
  <c r="E8" i="19"/>
  <c r="K4" i="19"/>
  <c r="K26" i="19" s="1"/>
  <c r="J4" i="19"/>
  <c r="H4" i="19"/>
  <c r="H26" i="19" s="1"/>
  <c r="G4" i="19"/>
  <c r="G26" i="19" s="1"/>
  <c r="F4" i="19"/>
  <c r="F26" i="19" s="1"/>
  <c r="D4" i="19"/>
  <c r="D26" i="19" s="1"/>
  <c r="C4" i="19"/>
  <c r="C26" i="19" s="1"/>
  <c r="I4" i="19"/>
  <c r="I26" i="19" s="1"/>
  <c r="E4" i="19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19" i="18"/>
  <c r="J19" i="18"/>
  <c r="I19" i="18"/>
  <c r="H19" i="18"/>
  <c r="G19" i="18"/>
  <c r="F19" i="18"/>
  <c r="E19" i="18"/>
  <c r="D19" i="18"/>
  <c r="C19" i="18"/>
  <c r="I16" i="17"/>
  <c r="E16" i="17"/>
  <c r="J16" i="17"/>
  <c r="H16" i="17"/>
  <c r="F16" i="17"/>
  <c r="D16" i="17"/>
  <c r="K16" i="17"/>
  <c r="G16" i="17"/>
  <c r="C16" i="17"/>
  <c r="J8" i="17"/>
  <c r="F8" i="17"/>
  <c r="K8" i="17"/>
  <c r="G8" i="17"/>
  <c r="C8" i="17"/>
  <c r="I8" i="17"/>
  <c r="H8" i="17"/>
  <c r="E8" i="17"/>
  <c r="D8" i="17"/>
  <c r="J4" i="17"/>
  <c r="F4" i="17"/>
  <c r="F26" i="17" s="1"/>
  <c r="K4" i="17"/>
  <c r="K26" i="17" s="1"/>
  <c r="G4" i="17"/>
  <c r="G26" i="17" s="1"/>
  <c r="C4" i="17"/>
  <c r="C26" i="17" s="1"/>
  <c r="I4" i="17"/>
  <c r="I26" i="17" s="1"/>
  <c r="H4" i="17"/>
  <c r="E4" i="17"/>
  <c r="E26" i="17" s="1"/>
  <c r="D4" i="17"/>
  <c r="D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19" i="16"/>
  <c r="J19" i="16"/>
  <c r="I19" i="16"/>
  <c r="H19" i="16"/>
  <c r="G19" i="16"/>
  <c r="F19" i="16"/>
  <c r="E19" i="16"/>
  <c r="D19" i="16"/>
  <c r="C19" i="16"/>
  <c r="J16" i="15"/>
  <c r="F16" i="15"/>
  <c r="K16" i="15"/>
  <c r="I16" i="15"/>
  <c r="H16" i="15"/>
  <c r="G16" i="15"/>
  <c r="E16" i="15"/>
  <c r="D16" i="15"/>
  <c r="C16" i="15"/>
  <c r="K8" i="15"/>
  <c r="H8" i="15"/>
  <c r="G8" i="15"/>
  <c r="D8" i="15"/>
  <c r="C8" i="15"/>
  <c r="J8" i="15"/>
  <c r="I8" i="15"/>
  <c r="F8" i="15"/>
  <c r="E8" i="15"/>
  <c r="J4" i="15"/>
  <c r="J26" i="15" s="1"/>
  <c r="F4" i="15"/>
  <c r="F26" i="15" s="1"/>
  <c r="K4" i="15"/>
  <c r="K26" i="15" s="1"/>
  <c r="H4" i="15"/>
  <c r="H26" i="15" s="1"/>
  <c r="G4" i="15"/>
  <c r="G26" i="15" s="1"/>
  <c r="D4" i="15"/>
  <c r="D26" i="15" s="1"/>
  <c r="C4" i="15"/>
  <c r="C26" i="15" s="1"/>
  <c r="I4" i="15"/>
  <c r="I26" i="15" s="1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K16" i="13"/>
  <c r="G16" i="13"/>
  <c r="C16" i="13"/>
  <c r="J16" i="13"/>
  <c r="H16" i="13"/>
  <c r="F16" i="13"/>
  <c r="D16" i="13"/>
  <c r="I16" i="13"/>
  <c r="E16" i="13"/>
  <c r="K8" i="13"/>
  <c r="G8" i="13"/>
  <c r="H8" i="13"/>
  <c r="D8" i="13"/>
  <c r="J8" i="13"/>
  <c r="I8" i="13"/>
  <c r="F8" i="13"/>
  <c r="E8" i="13"/>
  <c r="C8" i="13"/>
  <c r="J4" i="13"/>
  <c r="J26" i="13" s="1"/>
  <c r="F4" i="13"/>
  <c r="F26" i="13" s="1"/>
  <c r="K4" i="13"/>
  <c r="K26" i="13" s="1"/>
  <c r="G4" i="13"/>
  <c r="G26" i="13" s="1"/>
  <c r="C4" i="13"/>
  <c r="C26" i="13" s="1"/>
  <c r="H4" i="13"/>
  <c r="H26" i="13" s="1"/>
  <c r="D4" i="13"/>
  <c r="D26" i="13" s="1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9" i="12"/>
  <c r="J19" i="12"/>
  <c r="I19" i="12"/>
  <c r="H19" i="12"/>
  <c r="G19" i="12"/>
  <c r="F19" i="12"/>
  <c r="E19" i="12"/>
  <c r="D19" i="12"/>
  <c r="C19" i="12"/>
  <c r="J16" i="11"/>
  <c r="F16" i="11"/>
  <c r="K16" i="11"/>
  <c r="I16" i="11"/>
  <c r="H16" i="11"/>
  <c r="G16" i="11"/>
  <c r="E16" i="11"/>
  <c r="D16" i="11"/>
  <c r="C16" i="11"/>
  <c r="H8" i="11"/>
  <c r="D8" i="11"/>
  <c r="K8" i="11"/>
  <c r="J8" i="11"/>
  <c r="I8" i="11"/>
  <c r="G8" i="11"/>
  <c r="F8" i="11"/>
  <c r="E8" i="11"/>
  <c r="C8" i="11"/>
  <c r="J4" i="11"/>
  <c r="J26" i="11" s="1"/>
  <c r="F4" i="11"/>
  <c r="F26" i="11" s="1"/>
  <c r="K4" i="11"/>
  <c r="K26" i="11" s="1"/>
  <c r="G4" i="11"/>
  <c r="G26" i="11" s="1"/>
  <c r="C4" i="11"/>
  <c r="C26" i="11" s="1"/>
  <c r="H4" i="11"/>
  <c r="H26" i="11" s="1"/>
  <c r="D4" i="11"/>
  <c r="D26" i="11" s="1"/>
  <c r="I4" i="11"/>
  <c r="I26" i="11" s="1"/>
  <c r="E4" i="11"/>
  <c r="E26" i="11" s="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J4" i="9"/>
  <c r="F4" i="9"/>
  <c r="K4" i="9"/>
  <c r="G4" i="9"/>
  <c r="C4" i="9"/>
  <c r="K15" i="9"/>
  <c r="J15" i="9"/>
  <c r="I15" i="9"/>
  <c r="H15" i="9"/>
  <c r="G15" i="9"/>
  <c r="F15" i="9"/>
  <c r="E15" i="9"/>
  <c r="D15" i="9"/>
  <c r="C15" i="9"/>
  <c r="I4" i="9"/>
  <c r="E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I65" i="6"/>
  <c r="H65" i="6"/>
  <c r="G65" i="6"/>
  <c r="F65" i="6"/>
  <c r="E65" i="6"/>
  <c r="M64" i="6"/>
  <c r="L64" i="6"/>
  <c r="K64" i="6"/>
  <c r="J64" i="6"/>
  <c r="I64" i="6"/>
  <c r="H64" i="6"/>
  <c r="G64" i="6"/>
  <c r="F64" i="6"/>
  <c r="E64" i="6"/>
  <c r="M59" i="6"/>
  <c r="L59" i="6"/>
  <c r="K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K51" i="6"/>
  <c r="J51" i="6"/>
  <c r="I51" i="6"/>
  <c r="H51" i="6"/>
  <c r="G51" i="6"/>
  <c r="F51" i="6"/>
  <c r="E51" i="6"/>
  <c r="M47" i="6"/>
  <c r="L47" i="6"/>
  <c r="K47" i="6"/>
  <c r="J47" i="6"/>
  <c r="I47" i="6"/>
  <c r="H47" i="6"/>
  <c r="G47" i="6"/>
  <c r="F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K5" i="6"/>
  <c r="K4" i="6" s="1"/>
  <c r="K92" i="6" s="1"/>
  <c r="I5" i="6"/>
  <c r="I4" i="6" s="1"/>
  <c r="I92" i="6" s="1"/>
  <c r="E5" i="6"/>
  <c r="E4" i="6" s="1"/>
  <c r="E92" i="6" s="1"/>
  <c r="J5" i="6"/>
  <c r="J4" i="6" s="1"/>
  <c r="J92" i="6" s="1"/>
  <c r="G5" i="6"/>
  <c r="F5" i="6"/>
  <c r="F4" i="6" s="1"/>
  <c r="F92" i="6" s="1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M64" i="5" s="1"/>
  <c r="I65" i="5"/>
  <c r="I64" i="5" s="1"/>
  <c r="E65" i="5"/>
  <c r="E64" i="5" s="1"/>
  <c r="L65" i="5"/>
  <c r="L64" i="5" s="1"/>
  <c r="J65" i="5"/>
  <c r="J64" i="5" s="1"/>
  <c r="H65" i="5"/>
  <c r="H64" i="5" s="1"/>
  <c r="F65" i="5"/>
  <c r="F64" i="5" s="1"/>
  <c r="K65" i="5"/>
  <c r="K64" i="5" s="1"/>
  <c r="G65" i="5"/>
  <c r="G64" i="5" s="1"/>
  <c r="K59" i="5"/>
  <c r="G59" i="5"/>
  <c r="L59" i="5"/>
  <c r="J59" i="5"/>
  <c r="H59" i="5"/>
  <c r="F59" i="5"/>
  <c r="M59" i="5"/>
  <c r="I59" i="5"/>
  <c r="E59" i="5"/>
  <c r="J56" i="5"/>
  <c r="F56" i="5"/>
  <c r="K56" i="5"/>
  <c r="G56" i="5"/>
  <c r="M56" i="5"/>
  <c r="L56" i="5"/>
  <c r="I56" i="5"/>
  <c r="H56" i="5"/>
  <c r="E56" i="5"/>
  <c r="M53" i="5"/>
  <c r="M52" i="5" s="1"/>
  <c r="M51" i="5" s="1"/>
  <c r="I53" i="5"/>
  <c r="I52" i="5" s="1"/>
  <c r="I51" i="5" s="1"/>
  <c r="E53" i="5"/>
  <c r="E52" i="5" s="1"/>
  <c r="E51" i="5" s="1"/>
  <c r="J53" i="5"/>
  <c r="J52" i="5" s="1"/>
  <c r="J51" i="5" s="1"/>
  <c r="F53" i="5"/>
  <c r="F52" i="5" s="1"/>
  <c r="F51" i="5" s="1"/>
  <c r="L53" i="5"/>
  <c r="K53" i="5"/>
  <c r="H53" i="5"/>
  <c r="G53" i="5"/>
  <c r="L52" i="5"/>
  <c r="L51" i="5" s="1"/>
  <c r="H52" i="5"/>
  <c r="J47" i="5"/>
  <c r="F47" i="5"/>
  <c r="K47" i="5"/>
  <c r="K4" i="5" s="1"/>
  <c r="G47" i="5"/>
  <c r="G4" i="5" s="1"/>
  <c r="M47" i="5"/>
  <c r="L47" i="5"/>
  <c r="I47" i="5"/>
  <c r="H47" i="5"/>
  <c r="E47" i="5"/>
  <c r="J8" i="5"/>
  <c r="F8" i="5"/>
  <c r="M8" i="5"/>
  <c r="L8" i="5"/>
  <c r="K8" i="5"/>
  <c r="I8" i="5"/>
  <c r="H8" i="5"/>
  <c r="G8" i="5"/>
  <c r="E8" i="5"/>
  <c r="L5" i="5"/>
  <c r="L4" i="5" s="1"/>
  <c r="H5" i="5"/>
  <c r="H4" i="5" s="1"/>
  <c r="M5" i="5"/>
  <c r="M4" i="5" s="1"/>
  <c r="M92" i="5" s="1"/>
  <c r="I5" i="5"/>
  <c r="I4" i="5" s="1"/>
  <c r="I92" i="5" s="1"/>
  <c r="E5" i="5"/>
  <c r="E4" i="5" s="1"/>
  <c r="E92" i="5" s="1"/>
  <c r="K5" i="5"/>
  <c r="J5" i="5"/>
  <c r="J4" i="5" s="1"/>
  <c r="J92" i="5" s="1"/>
  <c r="G5" i="5"/>
  <c r="F5" i="5"/>
  <c r="F4" i="5" s="1"/>
  <c r="F92" i="5" s="1"/>
  <c r="K81" i="4"/>
  <c r="G81" i="4"/>
  <c r="L81" i="4"/>
  <c r="J81" i="4"/>
  <c r="H81" i="4"/>
  <c r="F81" i="4"/>
  <c r="M81" i="4"/>
  <c r="I81" i="4"/>
  <c r="E81" i="4"/>
  <c r="M78" i="4"/>
  <c r="M77" i="4" s="1"/>
  <c r="K78" i="4"/>
  <c r="K77" i="4" s="1"/>
  <c r="I78" i="4"/>
  <c r="I77" i="4" s="1"/>
  <c r="G78" i="4"/>
  <c r="G77" i="4" s="1"/>
  <c r="E78" i="4"/>
  <c r="E77" i="4" s="1"/>
  <c r="L78" i="4"/>
  <c r="L77" i="4" s="1"/>
  <c r="J78" i="4"/>
  <c r="J77" i="4" s="1"/>
  <c r="H78" i="4"/>
  <c r="H77" i="4" s="1"/>
  <c r="F78" i="4"/>
  <c r="M73" i="4"/>
  <c r="K73" i="4"/>
  <c r="I73" i="4"/>
  <c r="G73" i="4"/>
  <c r="E73" i="4"/>
  <c r="L73" i="4"/>
  <c r="J73" i="4"/>
  <c r="H73" i="4"/>
  <c r="F73" i="4"/>
  <c r="M68" i="4"/>
  <c r="K68" i="4"/>
  <c r="I68" i="4"/>
  <c r="G68" i="4"/>
  <c r="E68" i="4"/>
  <c r="L68" i="4"/>
  <c r="J68" i="4"/>
  <c r="H68" i="4"/>
  <c r="F68" i="4"/>
  <c r="L65" i="4"/>
  <c r="L64" i="4" s="1"/>
  <c r="L51" i="4" s="1"/>
  <c r="J65" i="4"/>
  <c r="J64" i="4" s="1"/>
  <c r="J51" i="4" s="1"/>
  <c r="H65" i="4"/>
  <c r="H64" i="4" s="1"/>
  <c r="H51" i="4" s="1"/>
  <c r="F65" i="4"/>
  <c r="F64" i="4" s="1"/>
  <c r="F51" i="4" s="1"/>
  <c r="M65" i="4"/>
  <c r="K65" i="4"/>
  <c r="K64" i="4" s="1"/>
  <c r="K51" i="4" s="1"/>
  <c r="I65" i="4"/>
  <c r="G65" i="4"/>
  <c r="G64" i="4" s="1"/>
  <c r="G51" i="4" s="1"/>
  <c r="E65" i="4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M47" i="4"/>
  <c r="L47" i="4"/>
  <c r="K47" i="4"/>
  <c r="J47" i="4"/>
  <c r="I47" i="4"/>
  <c r="H47" i="4"/>
  <c r="G47" i="4"/>
  <c r="F47" i="4"/>
  <c r="E47" i="4"/>
  <c r="L8" i="4"/>
  <c r="J8" i="4"/>
  <c r="H8" i="4"/>
  <c r="F8" i="4"/>
  <c r="M8" i="4"/>
  <c r="K8" i="4"/>
  <c r="I8" i="4"/>
  <c r="G8" i="4"/>
  <c r="E8" i="4"/>
  <c r="L5" i="4"/>
  <c r="L4" i="4" s="1"/>
  <c r="L92" i="4" s="1"/>
  <c r="H5" i="4"/>
  <c r="H4" i="4" s="1"/>
  <c r="H92" i="4" s="1"/>
  <c r="M5" i="4"/>
  <c r="M4" i="4" s="1"/>
  <c r="K5" i="4"/>
  <c r="K4" i="4" s="1"/>
  <c r="K92" i="4" s="1"/>
  <c r="I5" i="4"/>
  <c r="I4" i="4" s="1"/>
  <c r="G5" i="4"/>
  <c r="G4" i="4" s="1"/>
  <c r="G92" i="4" s="1"/>
  <c r="E5" i="4"/>
  <c r="E4" i="4" s="1"/>
  <c r="J5" i="4"/>
  <c r="F5" i="4"/>
  <c r="F4" i="4" s="1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H78" i="3"/>
  <c r="H77" i="3" s="1"/>
  <c r="J73" i="3"/>
  <c r="F73" i="3"/>
  <c r="M73" i="3"/>
  <c r="K73" i="3"/>
  <c r="I73" i="3"/>
  <c r="G73" i="3"/>
  <c r="E73" i="3"/>
  <c r="L73" i="3"/>
  <c r="H73" i="3"/>
  <c r="J68" i="3"/>
  <c r="F68" i="3"/>
  <c r="M68" i="3"/>
  <c r="K68" i="3"/>
  <c r="I68" i="3"/>
  <c r="G68" i="3"/>
  <c r="E68" i="3"/>
  <c r="L68" i="3"/>
  <c r="H68" i="3"/>
  <c r="M65" i="3"/>
  <c r="I65" i="3"/>
  <c r="E65" i="3"/>
  <c r="L65" i="3"/>
  <c r="L64" i="3" s="1"/>
  <c r="J65" i="3"/>
  <c r="H65" i="3"/>
  <c r="H64" i="3" s="1"/>
  <c r="F65" i="3"/>
  <c r="K65" i="3"/>
  <c r="G65" i="3"/>
  <c r="G64" i="3" s="1"/>
  <c r="L59" i="3"/>
  <c r="J59" i="3"/>
  <c r="H59" i="3"/>
  <c r="F59" i="3"/>
  <c r="M59" i="3"/>
  <c r="K59" i="3"/>
  <c r="I59" i="3"/>
  <c r="G59" i="3"/>
  <c r="E59" i="3"/>
  <c r="K56" i="3"/>
  <c r="K52" i="3" s="1"/>
  <c r="G56" i="3"/>
  <c r="G52" i="3" s="1"/>
  <c r="M56" i="3"/>
  <c r="L56" i="3"/>
  <c r="J56" i="3"/>
  <c r="I56" i="3"/>
  <c r="H56" i="3"/>
  <c r="F56" i="3"/>
  <c r="E56" i="3"/>
  <c r="M53" i="3"/>
  <c r="L53" i="3"/>
  <c r="K53" i="3"/>
  <c r="J53" i="3"/>
  <c r="I53" i="3"/>
  <c r="H53" i="3"/>
  <c r="G53" i="3"/>
  <c r="F53" i="3"/>
  <c r="E53" i="3"/>
  <c r="M52" i="3"/>
  <c r="L52" i="3"/>
  <c r="J52" i="3"/>
  <c r="I52" i="3"/>
  <c r="H52" i="3"/>
  <c r="F52" i="3"/>
  <c r="E52" i="3"/>
  <c r="M47" i="3"/>
  <c r="L47" i="3"/>
  <c r="K47" i="3"/>
  <c r="J47" i="3"/>
  <c r="I47" i="3"/>
  <c r="H47" i="3"/>
  <c r="G47" i="3"/>
  <c r="F47" i="3"/>
  <c r="E47" i="3"/>
  <c r="J8" i="3"/>
  <c r="F8" i="3"/>
  <c r="M8" i="3"/>
  <c r="L8" i="3"/>
  <c r="K8" i="3"/>
  <c r="I8" i="3"/>
  <c r="H8" i="3"/>
  <c r="G8" i="3"/>
  <c r="G4" i="3" s="1"/>
  <c r="E8" i="3"/>
  <c r="L5" i="3"/>
  <c r="L4" i="3" s="1"/>
  <c r="H5" i="3"/>
  <c r="H4" i="3" s="1"/>
  <c r="M5" i="3"/>
  <c r="M4" i="3" s="1"/>
  <c r="K5" i="3"/>
  <c r="I5" i="3"/>
  <c r="I4" i="3" s="1"/>
  <c r="G5" i="3"/>
  <c r="E5" i="3"/>
  <c r="E4" i="3" s="1"/>
  <c r="J5" i="3"/>
  <c r="J4" i="3" s="1"/>
  <c r="F5" i="3"/>
  <c r="F4" i="3" s="1"/>
  <c r="K4" i="3"/>
  <c r="L81" i="2"/>
  <c r="H81" i="2"/>
  <c r="M81" i="2"/>
  <c r="K81" i="2"/>
  <c r="I81" i="2"/>
  <c r="G81" i="2"/>
  <c r="E81" i="2"/>
  <c r="J81" i="2"/>
  <c r="F81" i="2"/>
  <c r="K78" i="2"/>
  <c r="G78" i="2"/>
  <c r="L78" i="2"/>
  <c r="L77" i="2" s="1"/>
  <c r="J78" i="2"/>
  <c r="J77" i="2" s="1"/>
  <c r="H78" i="2"/>
  <c r="H77" i="2" s="1"/>
  <c r="F78" i="2"/>
  <c r="F77" i="2" s="1"/>
  <c r="M78" i="2"/>
  <c r="M77" i="2" s="1"/>
  <c r="I78" i="2"/>
  <c r="I77" i="2" s="1"/>
  <c r="E78" i="2"/>
  <c r="E77" i="2" s="1"/>
  <c r="K73" i="2"/>
  <c r="G73" i="2"/>
  <c r="L73" i="2"/>
  <c r="J73" i="2"/>
  <c r="H73" i="2"/>
  <c r="F73" i="2"/>
  <c r="M73" i="2"/>
  <c r="I73" i="2"/>
  <c r="E73" i="2"/>
  <c r="K68" i="2"/>
  <c r="G68" i="2"/>
  <c r="L68" i="2"/>
  <c r="J68" i="2"/>
  <c r="H68" i="2"/>
  <c r="F68" i="2"/>
  <c r="M68" i="2"/>
  <c r="I68" i="2"/>
  <c r="E68" i="2"/>
  <c r="J65" i="2"/>
  <c r="J64" i="2" s="1"/>
  <c r="F65" i="2"/>
  <c r="F64" i="2" s="1"/>
  <c r="M65" i="2"/>
  <c r="M64" i="2" s="1"/>
  <c r="K65" i="2"/>
  <c r="K64" i="2" s="1"/>
  <c r="I65" i="2"/>
  <c r="I64" i="2" s="1"/>
  <c r="G65" i="2"/>
  <c r="G64" i="2" s="1"/>
  <c r="E65" i="2"/>
  <c r="E64" i="2" s="1"/>
  <c r="L65" i="2"/>
  <c r="L64" i="2" s="1"/>
  <c r="H65" i="2"/>
  <c r="H64" i="2" s="1"/>
  <c r="L59" i="2"/>
  <c r="H59" i="2"/>
  <c r="M59" i="2"/>
  <c r="K59" i="2"/>
  <c r="I59" i="2"/>
  <c r="G59" i="2"/>
  <c r="E59" i="2"/>
  <c r="J59" i="2"/>
  <c r="F59" i="2"/>
  <c r="K56" i="2"/>
  <c r="G56" i="2"/>
  <c r="L56" i="2"/>
  <c r="J56" i="2"/>
  <c r="H56" i="2"/>
  <c r="F56" i="2"/>
  <c r="M56" i="2"/>
  <c r="I56" i="2"/>
  <c r="E56" i="2"/>
  <c r="J53" i="2"/>
  <c r="J52" i="2" s="1"/>
  <c r="J51" i="2" s="1"/>
  <c r="F53" i="2"/>
  <c r="F52" i="2" s="1"/>
  <c r="F51" i="2" s="1"/>
  <c r="M53" i="2"/>
  <c r="M52" i="2" s="1"/>
  <c r="K53" i="2"/>
  <c r="K52" i="2" s="1"/>
  <c r="K51" i="2" s="1"/>
  <c r="I53" i="2"/>
  <c r="I52" i="2" s="1"/>
  <c r="G53" i="2"/>
  <c r="G52" i="2" s="1"/>
  <c r="G51" i="2" s="1"/>
  <c r="E53" i="2"/>
  <c r="E52" i="2" s="1"/>
  <c r="L53" i="2"/>
  <c r="L52" i="2" s="1"/>
  <c r="H53" i="2"/>
  <c r="H52" i="2" s="1"/>
  <c r="H51" i="2" s="1"/>
  <c r="K47" i="2"/>
  <c r="G47" i="2"/>
  <c r="L47" i="2"/>
  <c r="J47" i="2"/>
  <c r="H47" i="2"/>
  <c r="F47" i="2"/>
  <c r="M47" i="2"/>
  <c r="I47" i="2"/>
  <c r="E47" i="2"/>
  <c r="L8" i="2"/>
  <c r="J8" i="2"/>
  <c r="H8" i="2"/>
  <c r="F8" i="2"/>
  <c r="M8" i="2"/>
  <c r="K8" i="2"/>
  <c r="I8" i="2"/>
  <c r="G8" i="2"/>
  <c r="E8" i="2"/>
  <c r="L5" i="2"/>
  <c r="L4" i="2" s="1"/>
  <c r="H5" i="2"/>
  <c r="H4" i="2" s="1"/>
  <c r="H92" i="2" s="1"/>
  <c r="M5" i="2"/>
  <c r="M4" i="2" s="1"/>
  <c r="K5" i="2"/>
  <c r="K4" i="2" s="1"/>
  <c r="I5" i="2"/>
  <c r="I4" i="2" s="1"/>
  <c r="G5" i="2"/>
  <c r="G4" i="2" s="1"/>
  <c r="E5" i="2"/>
  <c r="E4" i="2" s="1"/>
  <c r="J5" i="2"/>
  <c r="J4" i="2" s="1"/>
  <c r="J92" i="2" s="1"/>
  <c r="F5" i="2"/>
  <c r="F4" i="2" s="1"/>
  <c r="F92" i="2" s="1"/>
  <c r="J36" i="1"/>
  <c r="F36" i="1"/>
  <c r="M36" i="1"/>
  <c r="K36" i="1"/>
  <c r="I36" i="1"/>
  <c r="G36" i="1"/>
  <c r="E36" i="1"/>
  <c r="L36" i="1"/>
  <c r="H36" i="1"/>
  <c r="J31" i="1"/>
  <c r="F31" i="1"/>
  <c r="M31" i="1"/>
  <c r="K31" i="1"/>
  <c r="I31" i="1"/>
  <c r="G31" i="1"/>
  <c r="E31" i="1"/>
  <c r="L31" i="1"/>
  <c r="H31" i="1"/>
  <c r="J21" i="1"/>
  <c r="F21" i="1"/>
  <c r="M21" i="1"/>
  <c r="K21" i="1"/>
  <c r="I21" i="1"/>
  <c r="G21" i="1"/>
  <c r="E21" i="1"/>
  <c r="L21" i="1"/>
  <c r="H21" i="1"/>
  <c r="K10" i="1"/>
  <c r="K9" i="1" s="1"/>
  <c r="G10" i="1"/>
  <c r="G9" i="1" s="1"/>
  <c r="L10" i="1"/>
  <c r="L9" i="1" s="1"/>
  <c r="J10" i="1"/>
  <c r="J9" i="1" s="1"/>
  <c r="H10" i="1"/>
  <c r="H9" i="1" s="1"/>
  <c r="F10" i="1"/>
  <c r="F9" i="1" s="1"/>
  <c r="M10" i="1"/>
  <c r="M9" i="1" s="1"/>
  <c r="I10" i="1"/>
  <c r="I9" i="1" s="1"/>
  <c r="E10" i="1"/>
  <c r="E9" i="1" s="1"/>
  <c r="J4" i="1"/>
  <c r="F4" i="1"/>
  <c r="M4" i="1"/>
  <c r="K4" i="1"/>
  <c r="I4" i="1"/>
  <c r="I40" i="1" s="1"/>
  <c r="G4" i="1"/>
  <c r="E4" i="1"/>
  <c r="L4" i="1"/>
  <c r="L40" i="1" s="1"/>
  <c r="H4" i="1"/>
  <c r="E26" i="19" l="1"/>
  <c r="H26" i="17"/>
  <c r="J26" i="19"/>
  <c r="J26" i="17"/>
  <c r="D4" i="9"/>
  <c r="H4" i="9"/>
  <c r="E40" i="1"/>
  <c r="M40" i="1"/>
  <c r="G77" i="2"/>
  <c r="K77" i="2"/>
  <c r="L51" i="2"/>
  <c r="L92" i="2" s="1"/>
  <c r="H40" i="1"/>
  <c r="G40" i="1"/>
  <c r="K40" i="1"/>
  <c r="F40" i="1"/>
  <c r="J40" i="1"/>
  <c r="E51" i="2"/>
  <c r="E92" i="2" s="1"/>
  <c r="I51" i="2"/>
  <c r="I92" i="2" s="1"/>
  <c r="M51" i="2"/>
  <c r="M92" i="2" s="1"/>
  <c r="G92" i="2"/>
  <c r="K92" i="2"/>
  <c r="K64" i="3"/>
  <c r="J4" i="4"/>
  <c r="J92" i="4" s="1"/>
  <c r="I64" i="4"/>
  <c r="I51" i="4" s="1"/>
  <c r="G52" i="5"/>
  <c r="G51" i="5" s="1"/>
  <c r="I92" i="4"/>
  <c r="G51" i="3"/>
  <c r="G92" i="3" s="1"/>
  <c r="K51" i="3"/>
  <c r="K92" i="3" s="1"/>
  <c r="H51" i="3"/>
  <c r="H92" i="3" s="1"/>
  <c r="L51" i="3"/>
  <c r="L92" i="3" s="1"/>
  <c r="F64" i="3"/>
  <c r="F51" i="3" s="1"/>
  <c r="F92" i="3" s="1"/>
  <c r="J64" i="3"/>
  <c r="J51" i="3" s="1"/>
  <c r="J92" i="3" s="1"/>
  <c r="E64" i="3"/>
  <c r="E51" i="3" s="1"/>
  <c r="E92" i="3" s="1"/>
  <c r="I64" i="3"/>
  <c r="I51" i="3" s="1"/>
  <c r="I92" i="3" s="1"/>
  <c r="M64" i="3"/>
  <c r="M51" i="3" s="1"/>
  <c r="M92" i="3" s="1"/>
  <c r="E64" i="4"/>
  <c r="E51" i="4" s="1"/>
  <c r="E92" i="4" s="1"/>
  <c r="M64" i="4"/>
  <c r="M51" i="4" s="1"/>
  <c r="M92" i="4" s="1"/>
  <c r="F77" i="4"/>
  <c r="G92" i="5"/>
  <c r="H51" i="5"/>
  <c r="H92" i="5" s="1"/>
  <c r="K52" i="5"/>
  <c r="K51" i="5" s="1"/>
  <c r="K92" i="5" s="1"/>
  <c r="L77" i="5"/>
  <c r="F92" i="4"/>
  <c r="L92" i="5"/>
</calcChain>
</file>

<file path=xl/sharedStrings.xml><?xml version="1.0" encoding="utf-8"?>
<sst xmlns="http://schemas.openxmlformats.org/spreadsheetml/2006/main" count="7835" uniqueCount="175">
  <si>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</si>
  <si>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</si>
  <si>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</si>
  <si>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</si>
  <si>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</si>
  <si>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</si>
  <si>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</si>
  <si>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</si>
  <si>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</si>
  <si>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</si>
  <si>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</si>
  <si>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</si>
  <si>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</si>
  <si>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</si>
  <si>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</si>
  <si>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</si>
  <si>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</si>
  <si>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</si>
  <si>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</si>
  <si>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</si>
  <si>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</si>
  <si>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</si>
  <si>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</si>
  <si>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</si>
  <si>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</si>
  <si>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</si>
  <si>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</si>
  <si>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</si>
  <si>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</si>
  <si>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</si>
  <si>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</si>
  <si>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</si>
  <si>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</si>
  <si>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</si>
  <si>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</si>
  <si>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</si>
  <si>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</si>
  <si>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</si>
  <si>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</si>
  <si>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</si>
  <si>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</si>
  <si>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</si>
  <si>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</si>
  <si>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</si>
  <si>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</si>
  <si>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</si>
  <si>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</si>
  <si>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</si>
  <si>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</si>
  <si>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</si>
  <si>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</si>
  <si>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</si>
  <si>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</si>
  <si>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</si>
  <si>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</si>
  <si>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</si>
  <si>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</si>
  <si>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</si>
  <si>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</si>
  <si>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</si>
  <si>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</si>
  <si>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</si>
  <si>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</si>
  <si>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</si>
  <si>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</si>
  <si>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</si>
  <si>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</si>
  <si>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</si>
  <si>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</si>
  <si>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</si>
  <si>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</si>
  <si>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</si>
  <si>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</si>
  <si>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</si>
  <si>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</si>
  <si>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</si>
  <si>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</si>
  <si>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</si>
  <si>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</si>
  <si>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</si>
  <si>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</si>
  <si>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</si>
  <si>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</si>
  <si>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</si>
  <si>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</si>
  <si>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</si>
  <si>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</si>
  <si>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</si>
  <si>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</si>
  <si>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</si>
  <si>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</si>
  <si>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</si>
  <si>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</si>
  <si>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</si>
  <si>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</si>
  <si>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</si>
  <si>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</si>
  <si>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</si>
  <si>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</si>
  <si>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</si>
  <si>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</si>
  <si>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</si>
  <si>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</si>
  <si>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</si>
  <si>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</si>
  <si>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</si>
  <si>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</si>
  <si>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</si>
  <si>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</si>
  <si>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</si>
  <si>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</si>
  <si>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</si>
  <si>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</si>
  <si>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</si>
  <si>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</si>
  <si>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</si>
  <si>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</si>
  <si>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</si>
  <si>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</si>
  <si>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</si>
  <si>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</si>
  <si>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</si>
  <si>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Sport Arts Culture And Recreation</t>
  </si>
  <si>
    <t>Table B.2: Payments and estimates by economic classification: Sport Arts Culture And Recreation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</si>
  <si>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</si>
  <si>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</si>
  <si>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</si>
  <si>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</si>
  <si>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</si>
  <si>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</si>
  <si>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</si>
  <si>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</si>
  <si>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Cultural Affairs</t>
  </si>
  <si>
    <t>3. Library And Archives Services</t>
  </si>
  <si>
    <t>4. Sport And Recreation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</si>
  <si>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</si>
  <si>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</si>
  <si>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</si>
  <si>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</si>
  <si>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</si>
  <si>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</si>
  <si>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</si>
  <si>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</si>
  <si>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</si>
  <si>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</si>
  <si>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</si>
  <si>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</si>
  <si>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</si>
  <si>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Management</t>
  </si>
  <si>
    <t>2. Arts And Culture</t>
  </si>
  <si>
    <t>3. Museum Services</t>
  </si>
  <si>
    <t>4. Heritage Resource Services</t>
  </si>
  <si>
    <t>5. Language Services</t>
  </si>
  <si>
    <t>2. Library Services</t>
  </si>
  <si>
    <t>3. Archive Services</t>
  </si>
  <si>
    <t>2. Sport</t>
  </si>
  <si>
    <t>3. Recreation</t>
  </si>
  <si>
    <t>4. School Sport</t>
  </si>
  <si>
    <t>5. 2010 Fifa World Cup</t>
  </si>
  <si>
    <t>6. Phakisa Major Sport Events And Development Corporation</t>
  </si>
  <si>
    <t>Table 12.2: Summary of departmental receipts collection</t>
  </si>
  <si>
    <t>Table 12.3: Summary of payments and estimates by programme: Sport Arts Culture And Recreation</t>
  </si>
  <si>
    <t>Table 12.4: Summary of provincial payments and estimates by economic classification: Sport Arts Culture And Recreation</t>
  </si>
  <si>
    <t>Table 12.6: Summary of payments and estimates by sub-programme: Administration</t>
  </si>
  <si>
    <t>Table 12.6: Summary of payments and estimates by economic classification: Administration</t>
  </si>
  <si>
    <t>Table 12.7: Summary of payments and estimates by sub-programme: Cultural Affairs</t>
  </si>
  <si>
    <t>Table 12.8: Summary of payments and estimates by economic classification: Cultural Affairs</t>
  </si>
  <si>
    <t>Table 12.9: Summary of payments and estimates by sub-programme: Library And Archives Services</t>
  </si>
  <si>
    <t>Table 12.10: Summary of payments and estimates by economic classification: Library And Archives Services</t>
  </si>
  <si>
    <t>Table 12.11: Summary of payments and estimates by sub-programme: Sport And Recreation</t>
  </si>
  <si>
    <t>Table 12.12: Summary of payments and estimates by economic classification: Sport And Recreation</t>
  </si>
  <si>
    <t>Table B.2A: Payments and estimates by economic classification: Administration</t>
  </si>
  <si>
    <t>Table B.2B: Payments and estimates by economic classification: Cultural Affairs</t>
  </si>
  <si>
    <t>Table B.2D: Payments and estimates by economic classification: Library And Archives Services</t>
  </si>
  <si>
    <t>Table B.2E: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</si>
</sst>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6166</v>
      </c>
      <c r="D9" s="157">
        <v>7211</v>
      </c>
      <c r="E9" s="157">
        <v>8813</v>
      </c>
      <c r="F9" s="156">
        <v>9496</v>
      </c>
      <c r="G9" s="157">
        <v>10189</v>
      </c>
      <c r="H9" s="158">
        <v>10058</v>
      </c>
      <c r="I9" s="157">
        <v>10760</v>
      </c>
      <c r="J9" s="157">
        <v>11340</v>
      </c>
      <c r="K9" s="157">
        <v>11953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2710</v>
      </c>
      <c r="D10" s="157">
        <v>2060</v>
      </c>
      <c r="E10" s="157">
        <v>6020</v>
      </c>
      <c r="F10" s="156">
        <v>0</v>
      </c>
      <c r="G10" s="157">
        <v>3260</v>
      </c>
      <c r="H10" s="158">
        <v>3391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13</v>
      </c>
      <c r="D11" s="157">
        <v>13</v>
      </c>
      <c r="E11" s="157">
        <v>29</v>
      </c>
      <c r="F11" s="156">
        <v>23</v>
      </c>
      <c r="G11" s="157">
        <v>23</v>
      </c>
      <c r="H11" s="158">
        <v>23</v>
      </c>
      <c r="I11" s="157">
        <v>24</v>
      </c>
      <c r="J11" s="157">
        <v>26</v>
      </c>
      <c r="K11" s="157">
        <v>27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33</v>
      </c>
      <c r="D12" s="157">
        <v>18</v>
      </c>
      <c r="E12" s="157">
        <v>454</v>
      </c>
      <c r="F12" s="156">
        <v>102</v>
      </c>
      <c r="G12" s="157">
        <v>102</v>
      </c>
      <c r="H12" s="158">
        <v>102</v>
      </c>
      <c r="I12" s="157">
        <v>108</v>
      </c>
      <c r="J12" s="157">
        <v>114</v>
      </c>
      <c r="K12" s="157">
        <v>120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3</v>
      </c>
      <c r="D13" s="157">
        <v>25</v>
      </c>
      <c r="E13" s="157">
        <v>3</v>
      </c>
      <c r="F13" s="156">
        <v>8</v>
      </c>
      <c r="G13" s="157">
        <v>8</v>
      </c>
      <c r="H13" s="158">
        <v>8</v>
      </c>
      <c r="I13" s="157">
        <v>8</v>
      </c>
      <c r="J13" s="157">
        <v>9</v>
      </c>
      <c r="K13" s="157">
        <v>9.4499999999999993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1544</v>
      </c>
      <c r="D14" s="160">
        <v>393</v>
      </c>
      <c r="E14" s="160">
        <v>536</v>
      </c>
      <c r="F14" s="159">
        <v>225</v>
      </c>
      <c r="G14" s="160">
        <v>261</v>
      </c>
      <c r="H14" s="161">
        <v>261</v>
      </c>
      <c r="I14" s="160">
        <v>276</v>
      </c>
      <c r="J14" s="160">
        <v>290</v>
      </c>
      <c r="K14" s="160">
        <v>306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10469</v>
      </c>
      <c r="D15" s="165">
        <f t="shared" ref="D15:K15" si="1">SUM(D5:D14)</f>
        <v>9720</v>
      </c>
      <c r="E15" s="165">
        <f t="shared" si="1"/>
        <v>15855</v>
      </c>
      <c r="F15" s="166">
        <f t="shared" si="1"/>
        <v>9854</v>
      </c>
      <c r="G15" s="165">
        <f t="shared" si="1"/>
        <v>13843</v>
      </c>
      <c r="H15" s="167">
        <f t="shared" si="1"/>
        <v>13843</v>
      </c>
      <c r="I15" s="165">
        <f t="shared" si="1"/>
        <v>11176</v>
      </c>
      <c r="J15" s="165">
        <f t="shared" si="1"/>
        <v>11779</v>
      </c>
      <c r="K15" s="165">
        <f t="shared" si="1"/>
        <v>12415.45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161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42055</v>
      </c>
      <c r="D4" s="157">
        <v>66067</v>
      </c>
      <c r="E4" s="157">
        <v>67236</v>
      </c>
      <c r="F4" s="152">
        <v>67834</v>
      </c>
      <c r="G4" s="153">
        <v>68788</v>
      </c>
      <c r="H4" s="154">
        <v>69538</v>
      </c>
      <c r="I4" s="157">
        <v>71317</v>
      </c>
      <c r="J4" s="157">
        <v>76255</v>
      </c>
      <c r="K4" s="157">
        <v>80318.620999999999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89820</v>
      </c>
      <c r="D5" s="157">
        <v>153113</v>
      </c>
      <c r="E5" s="157">
        <v>147698</v>
      </c>
      <c r="F5" s="156">
        <v>96282</v>
      </c>
      <c r="G5" s="157">
        <v>127839</v>
      </c>
      <c r="H5" s="158">
        <v>127464</v>
      </c>
      <c r="I5" s="157">
        <v>88495</v>
      </c>
      <c r="J5" s="157">
        <v>89580</v>
      </c>
      <c r="K5" s="157">
        <v>111840.091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78419</v>
      </c>
      <c r="D6" s="157">
        <v>94290</v>
      </c>
      <c r="E6" s="157">
        <v>99248</v>
      </c>
      <c r="F6" s="156">
        <v>138782</v>
      </c>
      <c r="G6" s="157">
        <v>125089</v>
      </c>
      <c r="H6" s="158">
        <v>123606</v>
      </c>
      <c r="I6" s="157">
        <v>211660</v>
      </c>
      <c r="J6" s="157">
        <v>237706</v>
      </c>
      <c r="K6" s="157">
        <v>252735.22000000003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171231</v>
      </c>
      <c r="D7" s="157">
        <v>166244</v>
      </c>
      <c r="E7" s="157">
        <v>131155</v>
      </c>
      <c r="F7" s="156">
        <v>212239</v>
      </c>
      <c r="G7" s="157">
        <v>229183</v>
      </c>
      <c r="H7" s="158">
        <v>223677</v>
      </c>
      <c r="I7" s="157">
        <v>217571</v>
      </c>
      <c r="J7" s="157">
        <v>228523</v>
      </c>
      <c r="K7" s="157">
        <v>173394.3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381525</v>
      </c>
      <c r="D19" s="103">
        <f t="shared" ref="D19:K19" si="1">SUM(D4:D18)</f>
        <v>479714</v>
      </c>
      <c r="E19" s="103">
        <f t="shared" si="1"/>
        <v>445337</v>
      </c>
      <c r="F19" s="104">
        <f t="shared" si="1"/>
        <v>515137</v>
      </c>
      <c r="G19" s="103">
        <f t="shared" si="1"/>
        <v>550899</v>
      </c>
      <c r="H19" s="105">
        <f t="shared" si="1"/>
        <v>544285</v>
      </c>
      <c r="I19" s="103">
        <f t="shared" si="1"/>
        <v>589043</v>
      </c>
      <c r="J19" s="103">
        <f t="shared" si="1"/>
        <v>632064</v>
      </c>
      <c r="K19" s="103">
        <f t="shared" si="1"/>
        <v>618288.23200000008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270998</v>
      </c>
      <c r="D4" s="148">
        <f t="shared" ref="D4:K4" si="0">SUM(D5:D7)</f>
        <v>324927</v>
      </c>
      <c r="E4" s="148">
        <f t="shared" si="0"/>
        <v>313908</v>
      </c>
      <c r="F4" s="149">
        <f t="shared" si="0"/>
        <v>310696</v>
      </c>
      <c r="G4" s="148">
        <f t="shared" si="0"/>
        <v>329626</v>
      </c>
      <c r="H4" s="150">
        <f t="shared" si="0"/>
        <v>325521</v>
      </c>
      <c r="I4" s="148">
        <f t="shared" si="0"/>
        <v>350541</v>
      </c>
      <c r="J4" s="148">
        <f t="shared" si="0"/>
        <v>409348</v>
      </c>
      <c r="K4" s="148">
        <f t="shared" si="0"/>
        <v>428043.24300000002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122672</v>
      </c>
      <c r="D5" s="153">
        <v>144014</v>
      </c>
      <c r="E5" s="153">
        <v>159292</v>
      </c>
      <c r="F5" s="152">
        <v>199919</v>
      </c>
      <c r="G5" s="153">
        <v>188565</v>
      </c>
      <c r="H5" s="154">
        <v>177177</v>
      </c>
      <c r="I5" s="153">
        <v>232801</v>
      </c>
      <c r="J5" s="153">
        <v>280695</v>
      </c>
      <c r="K5" s="154">
        <v>300804.85800000001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148179</v>
      </c>
      <c r="D6" s="157">
        <v>180812</v>
      </c>
      <c r="E6" s="157">
        <v>154244</v>
      </c>
      <c r="F6" s="156">
        <v>110777</v>
      </c>
      <c r="G6" s="157">
        <v>141061</v>
      </c>
      <c r="H6" s="158">
        <v>148344</v>
      </c>
      <c r="I6" s="157">
        <v>117740</v>
      </c>
      <c r="J6" s="157">
        <v>128653</v>
      </c>
      <c r="K6" s="158">
        <v>127238.38500000002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147</v>
      </c>
      <c r="D7" s="160">
        <v>101</v>
      </c>
      <c r="E7" s="160">
        <v>372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65855</v>
      </c>
      <c r="D8" s="148">
        <f t="shared" ref="D8:K8" si="1">SUM(D9:D15)</f>
        <v>59729</v>
      </c>
      <c r="E8" s="148">
        <f t="shared" si="1"/>
        <v>25585</v>
      </c>
      <c r="F8" s="149">
        <f t="shared" si="1"/>
        <v>25111</v>
      </c>
      <c r="G8" s="148">
        <f t="shared" si="1"/>
        <v>42429</v>
      </c>
      <c r="H8" s="150">
        <f t="shared" si="1"/>
        <v>42476</v>
      </c>
      <c r="I8" s="148">
        <f t="shared" si="1"/>
        <v>39486</v>
      </c>
      <c r="J8" s="148">
        <f t="shared" si="1"/>
        <v>36751</v>
      </c>
      <c r="K8" s="148">
        <f t="shared" si="1"/>
        <v>37799.5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44747</v>
      </c>
      <c r="D9" s="153">
        <v>10200</v>
      </c>
      <c r="E9" s="153">
        <v>1730</v>
      </c>
      <c r="F9" s="152">
        <v>2000</v>
      </c>
      <c r="G9" s="153">
        <v>13104</v>
      </c>
      <c r="H9" s="154">
        <v>13104</v>
      </c>
      <c r="I9" s="153">
        <v>7000</v>
      </c>
      <c r="J9" s="153">
        <v>8000</v>
      </c>
      <c r="K9" s="154">
        <v>9000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11702</v>
      </c>
      <c r="D13" s="157">
        <v>8284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9045</v>
      </c>
      <c r="D14" s="157">
        <v>35653</v>
      </c>
      <c r="E14" s="157">
        <v>20220</v>
      </c>
      <c r="F14" s="156">
        <v>23111</v>
      </c>
      <c r="G14" s="157">
        <v>29087</v>
      </c>
      <c r="H14" s="158">
        <v>29087</v>
      </c>
      <c r="I14" s="157">
        <v>32486</v>
      </c>
      <c r="J14" s="157">
        <v>28751</v>
      </c>
      <c r="K14" s="158">
        <v>28799.5</v>
      </c>
    </row>
    <row r="15" spans="1:27" s="18" customFormat="1" ht="12.75" customHeight="1" x14ac:dyDescent="0.2">
      <c r="A15" s="70"/>
      <c r="B15" s="114" t="s">
        <v>101</v>
      </c>
      <c r="C15" s="159">
        <v>361</v>
      </c>
      <c r="D15" s="160">
        <v>5592</v>
      </c>
      <c r="E15" s="160">
        <v>3635</v>
      </c>
      <c r="F15" s="159">
        <v>0</v>
      </c>
      <c r="G15" s="160">
        <v>238</v>
      </c>
      <c r="H15" s="161">
        <v>285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44668</v>
      </c>
      <c r="D16" s="148">
        <f t="shared" ref="D16:K16" si="2">SUM(D17:D23)</f>
        <v>94604</v>
      </c>
      <c r="E16" s="148">
        <f t="shared" si="2"/>
        <v>104897</v>
      </c>
      <c r="F16" s="149">
        <f t="shared" si="2"/>
        <v>179330</v>
      </c>
      <c r="G16" s="148">
        <f t="shared" si="2"/>
        <v>178844</v>
      </c>
      <c r="H16" s="150">
        <f t="shared" si="2"/>
        <v>176288</v>
      </c>
      <c r="I16" s="148">
        <f t="shared" si="2"/>
        <v>199016</v>
      </c>
      <c r="J16" s="148">
        <f t="shared" si="2"/>
        <v>185965</v>
      </c>
      <c r="K16" s="148">
        <f t="shared" si="2"/>
        <v>152445.489</v>
      </c>
    </row>
    <row r="17" spans="1:11" s="18" customFormat="1" ht="12.75" customHeight="1" x14ac:dyDescent="0.2">
      <c r="A17" s="70"/>
      <c r="B17" s="114" t="s">
        <v>105</v>
      </c>
      <c r="C17" s="152">
        <v>35853</v>
      </c>
      <c r="D17" s="153">
        <v>79625</v>
      </c>
      <c r="E17" s="153">
        <v>90279</v>
      </c>
      <c r="F17" s="152">
        <v>175094</v>
      </c>
      <c r="G17" s="153">
        <v>173912</v>
      </c>
      <c r="H17" s="154">
        <v>168912</v>
      </c>
      <c r="I17" s="153">
        <v>192712</v>
      </c>
      <c r="J17" s="153">
        <v>181376</v>
      </c>
      <c r="K17" s="154">
        <v>147845.67800000001</v>
      </c>
    </row>
    <row r="18" spans="1:11" s="18" customFormat="1" ht="12.75" customHeight="1" x14ac:dyDescent="0.2">
      <c r="A18" s="70"/>
      <c r="B18" s="114" t="s">
        <v>108</v>
      </c>
      <c r="C18" s="156">
        <v>8815</v>
      </c>
      <c r="D18" s="157">
        <v>13865</v>
      </c>
      <c r="E18" s="157">
        <v>14228</v>
      </c>
      <c r="F18" s="156">
        <v>4236</v>
      </c>
      <c r="G18" s="157">
        <v>4932</v>
      </c>
      <c r="H18" s="158">
        <v>7376</v>
      </c>
      <c r="I18" s="157">
        <v>6304</v>
      </c>
      <c r="J18" s="157">
        <v>4589</v>
      </c>
      <c r="K18" s="158">
        <v>4599.8109999999997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261</v>
      </c>
      <c r="E19" s="157">
        <v>49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853</v>
      </c>
      <c r="E23" s="160">
        <v>341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</v>
      </c>
      <c r="D24" s="148">
        <v>454</v>
      </c>
      <c r="E24" s="148">
        <v>947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381525</v>
      </c>
      <c r="D26" s="103">
        <f t="shared" ref="D26:K26" si="3">+D4+D8+D16+D24</f>
        <v>479714</v>
      </c>
      <c r="E26" s="103">
        <f t="shared" si="3"/>
        <v>445337</v>
      </c>
      <c r="F26" s="104">
        <f t="shared" si="3"/>
        <v>515137</v>
      </c>
      <c r="G26" s="103">
        <f t="shared" si="3"/>
        <v>550899</v>
      </c>
      <c r="H26" s="105">
        <f t="shared" si="3"/>
        <v>544285</v>
      </c>
      <c r="I26" s="103">
        <f t="shared" si="3"/>
        <v>589043</v>
      </c>
      <c r="J26" s="103">
        <f t="shared" si="3"/>
        <v>632064</v>
      </c>
      <c r="K26" s="103">
        <f t="shared" si="3"/>
        <v>618288.23200000008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14842</v>
      </c>
      <c r="D4" s="157">
        <v>27094</v>
      </c>
      <c r="E4" s="157">
        <v>34959</v>
      </c>
      <c r="F4" s="152">
        <v>33740</v>
      </c>
      <c r="G4" s="153">
        <v>34606</v>
      </c>
      <c r="H4" s="154">
        <v>36169</v>
      </c>
      <c r="I4" s="157">
        <v>35181</v>
      </c>
      <c r="J4" s="157">
        <v>37573</v>
      </c>
      <c r="K4" s="157">
        <v>39380.720000000001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27213</v>
      </c>
      <c r="D5" s="157">
        <v>38973</v>
      </c>
      <c r="E5" s="157">
        <v>32277</v>
      </c>
      <c r="F5" s="156">
        <v>34094</v>
      </c>
      <c r="G5" s="157">
        <v>34182</v>
      </c>
      <c r="H5" s="158">
        <v>33369</v>
      </c>
      <c r="I5" s="157">
        <v>36136</v>
      </c>
      <c r="J5" s="157">
        <v>38682</v>
      </c>
      <c r="K5" s="157">
        <v>40937.900999999998</v>
      </c>
      <c r="Z5" s="163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42055</v>
      </c>
      <c r="D19" s="103">
        <f t="shared" ref="D19:K19" si="1">SUM(D4:D18)</f>
        <v>66067</v>
      </c>
      <c r="E19" s="103">
        <f t="shared" si="1"/>
        <v>67236</v>
      </c>
      <c r="F19" s="104">
        <f t="shared" si="1"/>
        <v>67834</v>
      </c>
      <c r="G19" s="103">
        <f t="shared" si="1"/>
        <v>68788</v>
      </c>
      <c r="H19" s="105">
        <f t="shared" si="1"/>
        <v>69538</v>
      </c>
      <c r="I19" s="103">
        <f t="shared" si="1"/>
        <v>71317</v>
      </c>
      <c r="J19" s="103">
        <f t="shared" si="1"/>
        <v>76255</v>
      </c>
      <c r="K19" s="103">
        <f t="shared" si="1"/>
        <v>80318.620999999999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41456</v>
      </c>
      <c r="D4" s="148">
        <f t="shared" ref="D4:K4" si="0">SUM(D5:D7)</f>
        <v>58942</v>
      </c>
      <c r="E4" s="148">
        <f t="shared" si="0"/>
        <v>62793</v>
      </c>
      <c r="F4" s="149">
        <f t="shared" si="0"/>
        <v>67530</v>
      </c>
      <c r="G4" s="148">
        <f t="shared" si="0"/>
        <v>67993</v>
      </c>
      <c r="H4" s="150">
        <f t="shared" si="0"/>
        <v>68657</v>
      </c>
      <c r="I4" s="148">
        <f t="shared" si="0"/>
        <v>70996</v>
      </c>
      <c r="J4" s="148">
        <f t="shared" si="0"/>
        <v>75917</v>
      </c>
      <c r="K4" s="148">
        <f t="shared" si="0"/>
        <v>79980.706999999995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29940</v>
      </c>
      <c r="D5" s="153">
        <v>39272</v>
      </c>
      <c r="E5" s="153">
        <v>46118</v>
      </c>
      <c r="F5" s="152">
        <v>53515</v>
      </c>
      <c r="G5" s="153">
        <v>53575</v>
      </c>
      <c r="H5" s="154">
        <v>52578</v>
      </c>
      <c r="I5" s="153">
        <v>57829</v>
      </c>
      <c r="J5" s="153">
        <v>61776</v>
      </c>
      <c r="K5" s="154">
        <v>65764.812999999995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11485</v>
      </c>
      <c r="D6" s="157">
        <v>19653</v>
      </c>
      <c r="E6" s="157">
        <v>16303</v>
      </c>
      <c r="F6" s="156">
        <v>14015</v>
      </c>
      <c r="G6" s="157">
        <v>14418</v>
      </c>
      <c r="H6" s="158">
        <v>16079</v>
      </c>
      <c r="I6" s="157">
        <v>13167</v>
      </c>
      <c r="J6" s="157">
        <v>14141</v>
      </c>
      <c r="K6" s="158">
        <v>14215.894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31</v>
      </c>
      <c r="D7" s="160">
        <v>17</v>
      </c>
      <c r="E7" s="160">
        <v>372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20</v>
      </c>
      <c r="D8" s="148">
        <f t="shared" ref="D8:K8" si="1">SUM(D9:D15)</f>
        <v>4965</v>
      </c>
      <c r="E8" s="148">
        <f t="shared" si="1"/>
        <v>2852</v>
      </c>
      <c r="F8" s="149">
        <f t="shared" si="1"/>
        <v>0</v>
      </c>
      <c r="G8" s="148">
        <f t="shared" si="1"/>
        <v>4</v>
      </c>
      <c r="H8" s="150">
        <f t="shared" si="1"/>
        <v>4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20</v>
      </c>
      <c r="D15" s="160">
        <v>4965</v>
      </c>
      <c r="E15" s="160">
        <v>2852</v>
      </c>
      <c r="F15" s="159">
        <v>0</v>
      </c>
      <c r="G15" s="160">
        <v>4</v>
      </c>
      <c r="H15" s="161">
        <v>4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577</v>
      </c>
      <c r="D16" s="148">
        <f t="shared" ref="D16:K16" si="2">SUM(D17:D23)</f>
        <v>1706</v>
      </c>
      <c r="E16" s="148">
        <f t="shared" si="2"/>
        <v>856</v>
      </c>
      <c r="F16" s="149">
        <f t="shared" si="2"/>
        <v>304</v>
      </c>
      <c r="G16" s="148">
        <f t="shared" si="2"/>
        <v>791</v>
      </c>
      <c r="H16" s="150">
        <f t="shared" si="2"/>
        <v>877</v>
      </c>
      <c r="I16" s="148">
        <f t="shared" si="2"/>
        <v>321</v>
      </c>
      <c r="J16" s="148">
        <f t="shared" si="2"/>
        <v>338</v>
      </c>
      <c r="K16" s="148">
        <f t="shared" si="2"/>
        <v>337.91399999999999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577</v>
      </c>
      <c r="D18" s="157">
        <v>1450</v>
      </c>
      <c r="E18" s="157">
        <v>798</v>
      </c>
      <c r="F18" s="156">
        <v>304</v>
      </c>
      <c r="G18" s="157">
        <v>791</v>
      </c>
      <c r="H18" s="158">
        <v>877</v>
      </c>
      <c r="I18" s="157">
        <v>321</v>
      </c>
      <c r="J18" s="157">
        <v>338</v>
      </c>
      <c r="K18" s="158">
        <v>337.91399999999999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61</v>
      </c>
      <c r="E19" s="157">
        <v>49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195</v>
      </c>
      <c r="E23" s="160">
        <v>9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2</v>
      </c>
      <c r="D24" s="148">
        <v>454</v>
      </c>
      <c r="E24" s="148">
        <v>735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42055</v>
      </c>
      <c r="D26" s="103">
        <f t="shared" ref="D26:K26" si="3">+D4+D8+D16+D24</f>
        <v>66067</v>
      </c>
      <c r="E26" s="103">
        <f t="shared" si="3"/>
        <v>67236</v>
      </c>
      <c r="F26" s="104">
        <f t="shared" si="3"/>
        <v>67834</v>
      </c>
      <c r="G26" s="103">
        <f t="shared" si="3"/>
        <v>68788</v>
      </c>
      <c r="H26" s="105">
        <f t="shared" si="3"/>
        <v>69538</v>
      </c>
      <c r="I26" s="103">
        <f t="shared" si="3"/>
        <v>71317</v>
      </c>
      <c r="J26" s="103">
        <f t="shared" si="3"/>
        <v>76255</v>
      </c>
      <c r="K26" s="103">
        <f t="shared" si="3"/>
        <v>80318.620999999999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148</v>
      </c>
      <c r="C4" s="157">
        <v>4234</v>
      </c>
      <c r="D4" s="157">
        <v>3537</v>
      </c>
      <c r="E4" s="157">
        <v>1153</v>
      </c>
      <c r="F4" s="152">
        <v>2142</v>
      </c>
      <c r="G4" s="153">
        <v>498</v>
      </c>
      <c r="H4" s="154">
        <v>411</v>
      </c>
      <c r="I4" s="157">
        <v>1745</v>
      </c>
      <c r="J4" s="157">
        <v>1850</v>
      </c>
      <c r="K4" s="157">
        <v>1960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149</v>
      </c>
      <c r="C5" s="157">
        <v>56063</v>
      </c>
      <c r="D5" s="157">
        <v>102835</v>
      </c>
      <c r="E5" s="157">
        <v>87196</v>
      </c>
      <c r="F5" s="156">
        <v>46998</v>
      </c>
      <c r="G5" s="157">
        <v>77229</v>
      </c>
      <c r="H5" s="158">
        <v>79604</v>
      </c>
      <c r="I5" s="157">
        <v>51922</v>
      </c>
      <c r="J5" s="157">
        <v>50511</v>
      </c>
      <c r="K5" s="157">
        <v>50510.867999999995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150</v>
      </c>
      <c r="C6" s="157">
        <v>26520</v>
      </c>
      <c r="D6" s="157">
        <v>25356</v>
      </c>
      <c r="E6" s="157">
        <v>53287</v>
      </c>
      <c r="F6" s="156">
        <v>39509</v>
      </c>
      <c r="G6" s="157">
        <v>42579</v>
      </c>
      <c r="H6" s="158">
        <v>40075</v>
      </c>
      <c r="I6" s="157">
        <v>26442</v>
      </c>
      <c r="J6" s="157">
        <v>28412</v>
      </c>
      <c r="K6" s="157">
        <v>50122.293999999994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151</v>
      </c>
      <c r="C7" s="157">
        <v>561</v>
      </c>
      <c r="D7" s="157">
        <v>18423</v>
      </c>
      <c r="E7" s="157">
        <v>3309</v>
      </c>
      <c r="F7" s="156">
        <v>3776</v>
      </c>
      <c r="G7" s="157">
        <v>3576</v>
      </c>
      <c r="H7" s="158">
        <v>3594</v>
      </c>
      <c r="I7" s="157">
        <v>3923</v>
      </c>
      <c r="J7" s="157">
        <v>4073</v>
      </c>
      <c r="K7" s="157">
        <v>4228.9290000000001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152</v>
      </c>
      <c r="C8" s="157">
        <v>2442</v>
      </c>
      <c r="D8" s="157">
        <v>2962</v>
      </c>
      <c r="E8" s="157">
        <v>2753</v>
      </c>
      <c r="F8" s="156">
        <v>3857</v>
      </c>
      <c r="G8" s="157">
        <v>3957</v>
      </c>
      <c r="H8" s="158">
        <v>3780</v>
      </c>
      <c r="I8" s="157">
        <v>4463</v>
      </c>
      <c r="J8" s="157">
        <v>4734</v>
      </c>
      <c r="K8" s="157">
        <v>5018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89820</v>
      </c>
      <c r="D19" s="103">
        <f t="shared" ref="D19:K19" si="1">SUM(D4:D18)</f>
        <v>153113</v>
      </c>
      <c r="E19" s="103">
        <f t="shared" si="1"/>
        <v>147698</v>
      </c>
      <c r="F19" s="104">
        <f t="shared" si="1"/>
        <v>96282</v>
      </c>
      <c r="G19" s="103">
        <f t="shared" si="1"/>
        <v>127839</v>
      </c>
      <c r="H19" s="105">
        <f t="shared" si="1"/>
        <v>127464</v>
      </c>
      <c r="I19" s="103">
        <f t="shared" si="1"/>
        <v>88495</v>
      </c>
      <c r="J19" s="103">
        <f t="shared" si="1"/>
        <v>89580</v>
      </c>
      <c r="K19" s="103">
        <f t="shared" si="1"/>
        <v>111840.09099999999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80988</v>
      </c>
      <c r="D4" s="148">
        <f t="shared" ref="D4:K4" si="0">SUM(D5:D7)</f>
        <v>120678</v>
      </c>
      <c r="E4" s="148">
        <f t="shared" si="0"/>
        <v>107333</v>
      </c>
      <c r="F4" s="149">
        <f t="shared" si="0"/>
        <v>77336</v>
      </c>
      <c r="G4" s="148">
        <f t="shared" si="0"/>
        <v>102485</v>
      </c>
      <c r="H4" s="150">
        <f t="shared" si="0"/>
        <v>102073</v>
      </c>
      <c r="I4" s="148">
        <f t="shared" si="0"/>
        <v>81477</v>
      </c>
      <c r="J4" s="148">
        <f t="shared" si="0"/>
        <v>85757</v>
      </c>
      <c r="K4" s="148">
        <f t="shared" si="0"/>
        <v>88017.851999999999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37431</v>
      </c>
      <c r="D5" s="153">
        <v>41145</v>
      </c>
      <c r="E5" s="153">
        <v>41417</v>
      </c>
      <c r="F5" s="152">
        <v>49616</v>
      </c>
      <c r="G5" s="153">
        <v>46153</v>
      </c>
      <c r="H5" s="154">
        <v>43131</v>
      </c>
      <c r="I5" s="153">
        <v>51505</v>
      </c>
      <c r="J5" s="153">
        <v>56482</v>
      </c>
      <c r="K5" s="154">
        <v>60131.440999999999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43547</v>
      </c>
      <c r="D6" s="157">
        <v>79524</v>
      </c>
      <c r="E6" s="157">
        <v>65916</v>
      </c>
      <c r="F6" s="156">
        <v>27720</v>
      </c>
      <c r="G6" s="157">
        <v>56332</v>
      </c>
      <c r="H6" s="158">
        <v>58942</v>
      </c>
      <c r="I6" s="157">
        <v>29972</v>
      </c>
      <c r="J6" s="157">
        <v>29275</v>
      </c>
      <c r="K6" s="158">
        <v>27886.411000000004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10</v>
      </c>
      <c r="D7" s="160">
        <v>9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1612</v>
      </c>
      <c r="D8" s="148">
        <f t="shared" ref="D8:K8" si="1">SUM(D9:D15)</f>
        <v>14035</v>
      </c>
      <c r="E8" s="148">
        <f t="shared" si="1"/>
        <v>4030</v>
      </c>
      <c r="F8" s="149">
        <f t="shared" si="1"/>
        <v>4178</v>
      </c>
      <c r="G8" s="148">
        <f t="shared" si="1"/>
        <v>4764</v>
      </c>
      <c r="H8" s="150">
        <f t="shared" si="1"/>
        <v>4790</v>
      </c>
      <c r="I8" s="148">
        <f t="shared" si="1"/>
        <v>5419</v>
      </c>
      <c r="J8" s="148">
        <f t="shared" si="1"/>
        <v>3700</v>
      </c>
      <c r="K8" s="148">
        <f t="shared" si="1"/>
        <v>3699.5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1511</v>
      </c>
      <c r="D14" s="157">
        <v>13841</v>
      </c>
      <c r="E14" s="157">
        <v>3661</v>
      </c>
      <c r="F14" s="156">
        <v>4178</v>
      </c>
      <c r="G14" s="157">
        <v>4566</v>
      </c>
      <c r="H14" s="158">
        <v>4566</v>
      </c>
      <c r="I14" s="157">
        <v>5419</v>
      </c>
      <c r="J14" s="157">
        <v>3700</v>
      </c>
      <c r="K14" s="158">
        <v>3699.5</v>
      </c>
    </row>
    <row r="15" spans="1:27" s="18" customFormat="1" ht="12.75" customHeight="1" x14ac:dyDescent="0.2">
      <c r="A15" s="70"/>
      <c r="B15" s="114" t="s">
        <v>101</v>
      </c>
      <c r="C15" s="159">
        <v>101</v>
      </c>
      <c r="D15" s="160">
        <v>194</v>
      </c>
      <c r="E15" s="160">
        <v>369</v>
      </c>
      <c r="F15" s="159">
        <v>0</v>
      </c>
      <c r="G15" s="160">
        <v>198</v>
      </c>
      <c r="H15" s="161">
        <v>224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7218</v>
      </c>
      <c r="D16" s="148">
        <f t="shared" ref="D16:K16" si="2">SUM(D17:D23)</f>
        <v>18400</v>
      </c>
      <c r="E16" s="148">
        <f t="shared" si="2"/>
        <v>36246</v>
      </c>
      <c r="F16" s="149">
        <f t="shared" si="2"/>
        <v>14768</v>
      </c>
      <c r="G16" s="148">
        <f t="shared" si="2"/>
        <v>20590</v>
      </c>
      <c r="H16" s="150">
        <f t="shared" si="2"/>
        <v>20601</v>
      </c>
      <c r="I16" s="148">
        <f t="shared" si="2"/>
        <v>1599</v>
      </c>
      <c r="J16" s="148">
        <f t="shared" si="2"/>
        <v>123</v>
      </c>
      <c r="K16" s="148">
        <f t="shared" si="2"/>
        <v>20122.738999999998</v>
      </c>
    </row>
    <row r="17" spans="1:11" s="18" customFormat="1" ht="12.75" customHeight="1" x14ac:dyDescent="0.2">
      <c r="A17" s="70"/>
      <c r="B17" s="114" t="s">
        <v>105</v>
      </c>
      <c r="C17" s="152">
        <v>5942</v>
      </c>
      <c r="D17" s="153">
        <v>15868</v>
      </c>
      <c r="E17" s="153">
        <v>27299</v>
      </c>
      <c r="F17" s="152">
        <v>14150</v>
      </c>
      <c r="G17" s="153">
        <v>19670</v>
      </c>
      <c r="H17" s="154">
        <v>19670</v>
      </c>
      <c r="I17" s="153">
        <v>0</v>
      </c>
      <c r="J17" s="153">
        <v>0</v>
      </c>
      <c r="K17" s="154">
        <v>20000.014999999999</v>
      </c>
    </row>
    <row r="18" spans="1:11" s="18" customFormat="1" ht="12.75" customHeight="1" x14ac:dyDescent="0.2">
      <c r="A18" s="70"/>
      <c r="B18" s="114" t="s">
        <v>108</v>
      </c>
      <c r="C18" s="156">
        <v>1276</v>
      </c>
      <c r="D18" s="157">
        <v>2325</v>
      </c>
      <c r="E18" s="157">
        <v>8947</v>
      </c>
      <c r="F18" s="156">
        <v>618</v>
      </c>
      <c r="G18" s="157">
        <v>920</v>
      </c>
      <c r="H18" s="158">
        <v>931</v>
      </c>
      <c r="I18" s="157">
        <v>1599</v>
      </c>
      <c r="J18" s="157">
        <v>123</v>
      </c>
      <c r="K18" s="158">
        <v>122.724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200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7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2</v>
      </c>
      <c r="D24" s="148">
        <v>0</v>
      </c>
      <c r="E24" s="148">
        <v>89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89820</v>
      </c>
      <c r="D26" s="103">
        <f t="shared" ref="D26:K26" si="3">+D4+D8+D16+D24</f>
        <v>153113</v>
      </c>
      <c r="E26" s="103">
        <f t="shared" si="3"/>
        <v>147698</v>
      </c>
      <c r="F26" s="104">
        <f t="shared" si="3"/>
        <v>96282</v>
      </c>
      <c r="G26" s="103">
        <f t="shared" si="3"/>
        <v>127839</v>
      </c>
      <c r="H26" s="105">
        <f t="shared" si="3"/>
        <v>127464</v>
      </c>
      <c r="I26" s="103">
        <f t="shared" si="3"/>
        <v>88495</v>
      </c>
      <c r="J26" s="103">
        <f t="shared" si="3"/>
        <v>89580</v>
      </c>
      <c r="K26" s="103">
        <f t="shared" si="3"/>
        <v>111840.091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148</v>
      </c>
      <c r="C4" s="157">
        <v>2240</v>
      </c>
      <c r="D4" s="157">
        <v>3501</v>
      </c>
      <c r="E4" s="157">
        <v>3663</v>
      </c>
      <c r="F4" s="152">
        <v>3919</v>
      </c>
      <c r="G4" s="153">
        <v>4180</v>
      </c>
      <c r="H4" s="154">
        <v>4216</v>
      </c>
      <c r="I4" s="157">
        <v>4821</v>
      </c>
      <c r="J4" s="157">
        <v>5113</v>
      </c>
      <c r="K4" s="157">
        <v>5419.7969999999996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153</v>
      </c>
      <c r="C5" s="157">
        <v>73848</v>
      </c>
      <c r="D5" s="157">
        <v>87699</v>
      </c>
      <c r="E5" s="157">
        <v>91505</v>
      </c>
      <c r="F5" s="156">
        <v>129646</v>
      </c>
      <c r="G5" s="157">
        <v>114852</v>
      </c>
      <c r="H5" s="158">
        <v>114129</v>
      </c>
      <c r="I5" s="157">
        <v>202297</v>
      </c>
      <c r="J5" s="157">
        <v>227788</v>
      </c>
      <c r="K5" s="157">
        <v>238558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154</v>
      </c>
      <c r="C6" s="157">
        <v>2331</v>
      </c>
      <c r="D6" s="157">
        <v>3090</v>
      </c>
      <c r="E6" s="157">
        <v>4080</v>
      </c>
      <c r="F6" s="156">
        <v>5217</v>
      </c>
      <c r="G6" s="157">
        <v>6057</v>
      </c>
      <c r="H6" s="158">
        <v>5261</v>
      </c>
      <c r="I6" s="157">
        <v>4542</v>
      </c>
      <c r="J6" s="157">
        <v>4805</v>
      </c>
      <c r="K6" s="157">
        <v>8757.4229999999989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78419</v>
      </c>
      <c r="D19" s="103">
        <f t="shared" ref="D19:K19" si="1">SUM(D4:D18)</f>
        <v>94290</v>
      </c>
      <c r="E19" s="103">
        <f t="shared" si="1"/>
        <v>99248</v>
      </c>
      <c r="F19" s="104">
        <f t="shared" si="1"/>
        <v>138782</v>
      </c>
      <c r="G19" s="103">
        <f t="shared" si="1"/>
        <v>125089</v>
      </c>
      <c r="H19" s="105">
        <f t="shared" si="1"/>
        <v>123606</v>
      </c>
      <c r="I19" s="103">
        <f t="shared" si="1"/>
        <v>211660</v>
      </c>
      <c r="J19" s="103">
        <f t="shared" si="1"/>
        <v>237706</v>
      </c>
      <c r="K19" s="103">
        <f t="shared" si="1"/>
        <v>252735.22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64818</v>
      </c>
      <c r="D4" s="148">
        <f t="shared" ref="D4:K4" si="0">SUM(D5:D7)</f>
        <v>79784</v>
      </c>
      <c r="E4" s="148">
        <f t="shared" si="0"/>
        <v>74542</v>
      </c>
      <c r="F4" s="149">
        <f t="shared" si="0"/>
        <v>90451</v>
      </c>
      <c r="G4" s="148">
        <f t="shared" si="0"/>
        <v>89577</v>
      </c>
      <c r="H4" s="150">
        <f t="shared" si="0"/>
        <v>85806</v>
      </c>
      <c r="I4" s="148">
        <f t="shared" si="0"/>
        <v>126634</v>
      </c>
      <c r="J4" s="148">
        <f t="shared" si="0"/>
        <v>169826</v>
      </c>
      <c r="K4" s="148">
        <f t="shared" si="0"/>
        <v>178861.80800000002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34571</v>
      </c>
      <c r="D5" s="153">
        <v>41823</v>
      </c>
      <c r="E5" s="153">
        <v>46156</v>
      </c>
      <c r="F5" s="152">
        <v>56607</v>
      </c>
      <c r="G5" s="153">
        <v>56850</v>
      </c>
      <c r="H5" s="154">
        <v>51585</v>
      </c>
      <c r="I5" s="153">
        <v>87917</v>
      </c>
      <c r="J5" s="153">
        <v>124397</v>
      </c>
      <c r="K5" s="154">
        <v>134472.098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30168</v>
      </c>
      <c r="D6" s="157">
        <v>37910</v>
      </c>
      <c r="E6" s="157">
        <v>28386</v>
      </c>
      <c r="F6" s="156">
        <v>33844</v>
      </c>
      <c r="G6" s="157">
        <v>32727</v>
      </c>
      <c r="H6" s="158">
        <v>34221</v>
      </c>
      <c r="I6" s="157">
        <v>38717</v>
      </c>
      <c r="J6" s="157">
        <v>45429</v>
      </c>
      <c r="K6" s="158">
        <v>44389.710000000006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79</v>
      </c>
      <c r="D7" s="160">
        <v>51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157</v>
      </c>
      <c r="D8" s="148">
        <f t="shared" ref="D8:K8" si="1">SUM(D9:D15)</f>
        <v>269</v>
      </c>
      <c r="E8" s="148">
        <f t="shared" si="1"/>
        <v>1844</v>
      </c>
      <c r="F8" s="149">
        <f t="shared" si="1"/>
        <v>2000</v>
      </c>
      <c r="G8" s="148">
        <f t="shared" si="1"/>
        <v>2013</v>
      </c>
      <c r="H8" s="150">
        <f t="shared" si="1"/>
        <v>2023</v>
      </c>
      <c r="I8" s="148">
        <f t="shared" si="1"/>
        <v>7000</v>
      </c>
      <c r="J8" s="148">
        <f t="shared" si="1"/>
        <v>8000</v>
      </c>
      <c r="K8" s="148">
        <f t="shared" si="1"/>
        <v>9000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84</v>
      </c>
      <c r="D9" s="153">
        <v>200</v>
      </c>
      <c r="E9" s="153">
        <v>1730</v>
      </c>
      <c r="F9" s="152">
        <v>2000</v>
      </c>
      <c r="G9" s="153">
        <v>2000</v>
      </c>
      <c r="H9" s="154">
        <v>2000</v>
      </c>
      <c r="I9" s="153">
        <v>7000</v>
      </c>
      <c r="J9" s="153">
        <v>8000</v>
      </c>
      <c r="K9" s="154">
        <v>9000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73</v>
      </c>
      <c r="D15" s="160">
        <v>69</v>
      </c>
      <c r="E15" s="160">
        <v>114</v>
      </c>
      <c r="F15" s="159">
        <v>0</v>
      </c>
      <c r="G15" s="160">
        <v>13</v>
      </c>
      <c r="H15" s="161">
        <v>23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13444</v>
      </c>
      <c r="D16" s="148">
        <f t="shared" ref="D16:K16" si="2">SUM(D17:D23)</f>
        <v>14237</v>
      </c>
      <c r="E16" s="148">
        <f t="shared" si="2"/>
        <v>22808</v>
      </c>
      <c r="F16" s="149">
        <f t="shared" si="2"/>
        <v>46331</v>
      </c>
      <c r="G16" s="148">
        <f t="shared" si="2"/>
        <v>33499</v>
      </c>
      <c r="H16" s="150">
        <f t="shared" si="2"/>
        <v>35777</v>
      </c>
      <c r="I16" s="148">
        <f t="shared" si="2"/>
        <v>78026</v>
      </c>
      <c r="J16" s="148">
        <f t="shared" si="2"/>
        <v>59880</v>
      </c>
      <c r="K16" s="148">
        <f t="shared" si="2"/>
        <v>64873.412000000004</v>
      </c>
    </row>
    <row r="17" spans="1:11" s="18" customFormat="1" ht="12.75" customHeight="1" x14ac:dyDescent="0.2">
      <c r="A17" s="70"/>
      <c r="B17" s="114" t="s">
        <v>105</v>
      </c>
      <c r="C17" s="152">
        <v>8979</v>
      </c>
      <c r="D17" s="153">
        <v>7178</v>
      </c>
      <c r="E17" s="153">
        <v>20718</v>
      </c>
      <c r="F17" s="152">
        <v>45910</v>
      </c>
      <c r="G17" s="153">
        <v>31415</v>
      </c>
      <c r="H17" s="154">
        <v>31415</v>
      </c>
      <c r="I17" s="153">
        <v>76177</v>
      </c>
      <c r="J17" s="153">
        <v>57731</v>
      </c>
      <c r="K17" s="154">
        <v>63624.663</v>
      </c>
    </row>
    <row r="18" spans="1:11" s="18" customFormat="1" ht="12.75" customHeight="1" x14ac:dyDescent="0.2">
      <c r="A18" s="70"/>
      <c r="B18" s="114" t="s">
        <v>108</v>
      </c>
      <c r="C18" s="156">
        <v>4465</v>
      </c>
      <c r="D18" s="157">
        <v>6482</v>
      </c>
      <c r="E18" s="157">
        <v>2090</v>
      </c>
      <c r="F18" s="156">
        <v>421</v>
      </c>
      <c r="G18" s="157">
        <v>2084</v>
      </c>
      <c r="H18" s="158">
        <v>4362</v>
      </c>
      <c r="I18" s="157">
        <v>1849</v>
      </c>
      <c r="J18" s="157">
        <v>2149</v>
      </c>
      <c r="K18" s="158">
        <v>1248.749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577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54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78419</v>
      </c>
      <c r="D26" s="103">
        <f t="shared" ref="D26:K26" si="3">+D4+D8+D16+D24</f>
        <v>94290</v>
      </c>
      <c r="E26" s="103">
        <f t="shared" si="3"/>
        <v>99248</v>
      </c>
      <c r="F26" s="104">
        <f t="shared" si="3"/>
        <v>138782</v>
      </c>
      <c r="G26" s="103">
        <f t="shared" si="3"/>
        <v>125089</v>
      </c>
      <c r="H26" s="105">
        <f t="shared" si="3"/>
        <v>123606</v>
      </c>
      <c r="I26" s="103">
        <f t="shared" si="3"/>
        <v>211660</v>
      </c>
      <c r="J26" s="103">
        <f t="shared" si="3"/>
        <v>237706</v>
      </c>
      <c r="K26" s="103">
        <f t="shared" si="3"/>
        <v>252735.22000000003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148</v>
      </c>
      <c r="C4" s="157">
        <v>1176</v>
      </c>
      <c r="D4" s="157">
        <v>2142</v>
      </c>
      <c r="E4" s="157">
        <v>1890</v>
      </c>
      <c r="F4" s="152">
        <v>2233</v>
      </c>
      <c r="G4" s="153">
        <v>2044</v>
      </c>
      <c r="H4" s="154">
        <v>2254</v>
      </c>
      <c r="I4" s="157">
        <v>2623</v>
      </c>
      <c r="J4" s="157">
        <v>2773</v>
      </c>
      <c r="K4" s="157">
        <v>2912.0369999999998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155</v>
      </c>
      <c r="C5" s="157">
        <v>81656</v>
      </c>
      <c r="D5" s="157">
        <v>105505</v>
      </c>
      <c r="E5" s="157">
        <v>76134</v>
      </c>
      <c r="F5" s="156">
        <v>152350</v>
      </c>
      <c r="G5" s="157">
        <v>170742</v>
      </c>
      <c r="H5" s="158">
        <v>165725</v>
      </c>
      <c r="I5" s="157">
        <v>150464</v>
      </c>
      <c r="J5" s="157">
        <v>160502</v>
      </c>
      <c r="K5" s="157">
        <v>101657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156</v>
      </c>
      <c r="C6" s="157">
        <v>26216</v>
      </c>
      <c r="D6" s="157">
        <v>32112</v>
      </c>
      <c r="E6" s="157">
        <v>27876</v>
      </c>
      <c r="F6" s="156">
        <v>31039</v>
      </c>
      <c r="G6" s="157">
        <v>30446</v>
      </c>
      <c r="H6" s="158">
        <v>29957</v>
      </c>
      <c r="I6" s="157">
        <v>34840</v>
      </c>
      <c r="J6" s="157">
        <v>34003</v>
      </c>
      <c r="K6" s="157">
        <v>35867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157</v>
      </c>
      <c r="C7" s="157">
        <v>14115</v>
      </c>
      <c r="D7" s="157">
        <v>18201</v>
      </c>
      <c r="E7" s="157">
        <v>25255</v>
      </c>
      <c r="F7" s="156">
        <v>26617</v>
      </c>
      <c r="G7" s="157">
        <v>25951</v>
      </c>
      <c r="H7" s="158">
        <v>25741</v>
      </c>
      <c r="I7" s="157">
        <v>29644</v>
      </c>
      <c r="J7" s="157">
        <v>31245</v>
      </c>
      <c r="K7" s="157">
        <v>32958.213000000003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158</v>
      </c>
      <c r="C8" s="157">
        <v>36366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159</v>
      </c>
      <c r="C9" s="157">
        <v>11702</v>
      </c>
      <c r="D9" s="157">
        <v>8284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171231</v>
      </c>
      <c r="D19" s="103">
        <f t="shared" ref="D19:K19" si="1">SUM(D4:D18)</f>
        <v>166244</v>
      </c>
      <c r="E19" s="103">
        <f t="shared" si="1"/>
        <v>131155</v>
      </c>
      <c r="F19" s="104">
        <f t="shared" si="1"/>
        <v>212239</v>
      </c>
      <c r="G19" s="103">
        <f t="shared" si="1"/>
        <v>229183</v>
      </c>
      <c r="H19" s="105">
        <f t="shared" si="1"/>
        <v>223677</v>
      </c>
      <c r="I19" s="103">
        <f t="shared" si="1"/>
        <v>217571</v>
      </c>
      <c r="J19" s="103">
        <f t="shared" si="1"/>
        <v>228523</v>
      </c>
      <c r="K19" s="103">
        <f t="shared" si="1"/>
        <v>173394.25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83736</v>
      </c>
      <c r="D4" s="148">
        <f t="shared" ref="D4:K4" si="0">SUM(D5:D7)</f>
        <v>65523</v>
      </c>
      <c r="E4" s="148">
        <f t="shared" si="0"/>
        <v>69240</v>
      </c>
      <c r="F4" s="149">
        <f t="shared" si="0"/>
        <v>75379</v>
      </c>
      <c r="G4" s="148">
        <f t="shared" si="0"/>
        <v>69571</v>
      </c>
      <c r="H4" s="150">
        <f t="shared" si="0"/>
        <v>68985</v>
      </c>
      <c r="I4" s="148">
        <f t="shared" si="0"/>
        <v>71434</v>
      </c>
      <c r="J4" s="148">
        <f t="shared" si="0"/>
        <v>77848</v>
      </c>
      <c r="K4" s="148">
        <f t="shared" si="0"/>
        <v>81182.875999999989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20730</v>
      </c>
      <c r="D5" s="153">
        <v>21774</v>
      </c>
      <c r="E5" s="153">
        <v>25601</v>
      </c>
      <c r="F5" s="152">
        <v>40181</v>
      </c>
      <c r="G5" s="153">
        <v>31987</v>
      </c>
      <c r="H5" s="154">
        <v>29883</v>
      </c>
      <c r="I5" s="153">
        <v>35550</v>
      </c>
      <c r="J5" s="153">
        <v>38040</v>
      </c>
      <c r="K5" s="154">
        <v>40436.506000000001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62979</v>
      </c>
      <c r="D6" s="157">
        <v>43725</v>
      </c>
      <c r="E6" s="157">
        <v>43639</v>
      </c>
      <c r="F6" s="156">
        <v>35198</v>
      </c>
      <c r="G6" s="157">
        <v>37584</v>
      </c>
      <c r="H6" s="158">
        <v>39102</v>
      </c>
      <c r="I6" s="157">
        <v>35884</v>
      </c>
      <c r="J6" s="157">
        <v>39808</v>
      </c>
      <c r="K6" s="158">
        <v>40746.369999999995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27</v>
      </c>
      <c r="D7" s="160">
        <v>24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64066</v>
      </c>
      <c r="D8" s="148">
        <f t="shared" ref="D8:K8" si="1">SUM(D9:D15)</f>
        <v>40460</v>
      </c>
      <c r="E8" s="148">
        <f t="shared" si="1"/>
        <v>16859</v>
      </c>
      <c r="F8" s="149">
        <f t="shared" si="1"/>
        <v>18933</v>
      </c>
      <c r="G8" s="148">
        <f t="shared" si="1"/>
        <v>35648</v>
      </c>
      <c r="H8" s="150">
        <f t="shared" si="1"/>
        <v>35659</v>
      </c>
      <c r="I8" s="148">
        <f t="shared" si="1"/>
        <v>27067</v>
      </c>
      <c r="J8" s="148">
        <f t="shared" si="1"/>
        <v>25051</v>
      </c>
      <c r="K8" s="148">
        <f t="shared" si="1"/>
        <v>25100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44663</v>
      </c>
      <c r="D9" s="153">
        <v>10000</v>
      </c>
      <c r="E9" s="153">
        <v>0</v>
      </c>
      <c r="F9" s="152">
        <v>0</v>
      </c>
      <c r="G9" s="153">
        <v>11104</v>
      </c>
      <c r="H9" s="154">
        <v>11104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11702</v>
      </c>
      <c r="D13" s="157">
        <v>8284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7534</v>
      </c>
      <c r="D14" s="157">
        <v>21812</v>
      </c>
      <c r="E14" s="157">
        <v>16559</v>
      </c>
      <c r="F14" s="156">
        <v>18933</v>
      </c>
      <c r="G14" s="157">
        <v>24521</v>
      </c>
      <c r="H14" s="158">
        <v>24521</v>
      </c>
      <c r="I14" s="157">
        <v>27067</v>
      </c>
      <c r="J14" s="157">
        <v>25051</v>
      </c>
      <c r="K14" s="158">
        <v>25100</v>
      </c>
    </row>
    <row r="15" spans="1:27" s="18" customFormat="1" ht="12.75" customHeight="1" x14ac:dyDescent="0.2">
      <c r="A15" s="70"/>
      <c r="B15" s="114" t="s">
        <v>101</v>
      </c>
      <c r="C15" s="159">
        <v>167</v>
      </c>
      <c r="D15" s="160">
        <v>364</v>
      </c>
      <c r="E15" s="160">
        <v>300</v>
      </c>
      <c r="F15" s="159">
        <v>0</v>
      </c>
      <c r="G15" s="160">
        <v>23</v>
      </c>
      <c r="H15" s="161">
        <v>34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23429</v>
      </c>
      <c r="D16" s="148">
        <f t="shared" ref="D16:K16" si="2">SUM(D17:D23)</f>
        <v>60261</v>
      </c>
      <c r="E16" s="148">
        <f t="shared" si="2"/>
        <v>44987</v>
      </c>
      <c r="F16" s="149">
        <f t="shared" si="2"/>
        <v>117927</v>
      </c>
      <c r="G16" s="148">
        <f t="shared" si="2"/>
        <v>123964</v>
      </c>
      <c r="H16" s="150">
        <f t="shared" si="2"/>
        <v>119033</v>
      </c>
      <c r="I16" s="148">
        <f t="shared" si="2"/>
        <v>119070</v>
      </c>
      <c r="J16" s="148">
        <f t="shared" si="2"/>
        <v>125624</v>
      </c>
      <c r="K16" s="148">
        <f t="shared" si="2"/>
        <v>67111.423999999999</v>
      </c>
    </row>
    <row r="17" spans="1:11" s="18" customFormat="1" ht="12.75" customHeight="1" x14ac:dyDescent="0.2">
      <c r="A17" s="70"/>
      <c r="B17" s="114" t="s">
        <v>105</v>
      </c>
      <c r="C17" s="152">
        <v>20932</v>
      </c>
      <c r="D17" s="153">
        <v>56579</v>
      </c>
      <c r="E17" s="153">
        <v>42262</v>
      </c>
      <c r="F17" s="152">
        <v>115034</v>
      </c>
      <c r="G17" s="153">
        <v>122827</v>
      </c>
      <c r="H17" s="154">
        <v>117827</v>
      </c>
      <c r="I17" s="153">
        <v>116535</v>
      </c>
      <c r="J17" s="153">
        <v>123645</v>
      </c>
      <c r="K17" s="154">
        <v>64221</v>
      </c>
    </row>
    <row r="18" spans="1:11" s="18" customFormat="1" ht="12.75" customHeight="1" x14ac:dyDescent="0.2">
      <c r="A18" s="70"/>
      <c r="B18" s="114" t="s">
        <v>108</v>
      </c>
      <c r="C18" s="156">
        <v>2497</v>
      </c>
      <c r="D18" s="157">
        <v>3608</v>
      </c>
      <c r="E18" s="157">
        <v>2393</v>
      </c>
      <c r="F18" s="156">
        <v>2893</v>
      </c>
      <c r="G18" s="157">
        <v>1137</v>
      </c>
      <c r="H18" s="158">
        <v>1206</v>
      </c>
      <c r="I18" s="157">
        <v>2535</v>
      </c>
      <c r="J18" s="157">
        <v>1979</v>
      </c>
      <c r="K18" s="158">
        <v>2890.424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74</v>
      </c>
      <c r="E23" s="160">
        <v>332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69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171231</v>
      </c>
      <c r="D26" s="103">
        <f t="shared" ref="D26:K26" si="3">+D4+D8+D16+D24</f>
        <v>166244</v>
      </c>
      <c r="E26" s="103">
        <f t="shared" si="3"/>
        <v>131155</v>
      </c>
      <c r="F26" s="104">
        <f t="shared" si="3"/>
        <v>212239</v>
      </c>
      <c r="G26" s="103">
        <f t="shared" si="3"/>
        <v>229183</v>
      </c>
      <c r="H26" s="105">
        <f t="shared" si="3"/>
        <v>223677</v>
      </c>
      <c r="I26" s="103">
        <f t="shared" si="3"/>
        <v>217571</v>
      </c>
      <c r="J26" s="103">
        <f t="shared" si="3"/>
        <v>228523</v>
      </c>
      <c r="K26" s="103">
        <f t="shared" si="3"/>
        <v>173394.3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6166</v>
      </c>
      <c r="F9" s="27">
        <f t="shared" ref="F9:M9" si="1">F10+F19</f>
        <v>7211</v>
      </c>
      <c r="G9" s="27">
        <f t="shared" si="1"/>
        <v>8813</v>
      </c>
      <c r="H9" s="28">
        <f t="shared" si="1"/>
        <v>9496</v>
      </c>
      <c r="I9" s="27">
        <f t="shared" si="1"/>
        <v>10189</v>
      </c>
      <c r="J9" s="29">
        <f t="shared" si="1"/>
        <v>10058</v>
      </c>
      <c r="K9" s="27">
        <f t="shared" si="1"/>
        <v>10760</v>
      </c>
      <c r="L9" s="27">
        <f t="shared" si="1"/>
        <v>11340</v>
      </c>
      <c r="M9" s="27">
        <f t="shared" si="1"/>
        <v>11953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6166</v>
      </c>
      <c r="F10" s="59">
        <f t="shared" ref="F10:M10" si="2">SUM(F11:F13)</f>
        <v>7211</v>
      </c>
      <c r="G10" s="59">
        <f t="shared" si="2"/>
        <v>8813</v>
      </c>
      <c r="H10" s="60">
        <f t="shared" si="2"/>
        <v>9496</v>
      </c>
      <c r="I10" s="59">
        <f t="shared" si="2"/>
        <v>10189</v>
      </c>
      <c r="J10" s="61">
        <f t="shared" si="2"/>
        <v>10058</v>
      </c>
      <c r="K10" s="59">
        <f t="shared" si="2"/>
        <v>10760</v>
      </c>
      <c r="L10" s="59">
        <f t="shared" si="2"/>
        <v>11340</v>
      </c>
      <c r="M10" s="59">
        <f t="shared" si="2"/>
        <v>11953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6166</v>
      </c>
      <c r="F11" s="36">
        <v>7211</v>
      </c>
      <c r="G11" s="36">
        <v>8813</v>
      </c>
      <c r="H11" s="37">
        <v>9496</v>
      </c>
      <c r="I11" s="36">
        <v>10189</v>
      </c>
      <c r="J11" s="38">
        <v>10058</v>
      </c>
      <c r="K11" s="36">
        <v>10760</v>
      </c>
      <c r="L11" s="36">
        <v>11340</v>
      </c>
      <c r="M11" s="36">
        <v>11953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2710</v>
      </c>
      <c r="F21" s="27">
        <f t="shared" ref="F21:M21" si="3">SUM(F22:F27)</f>
        <v>2060</v>
      </c>
      <c r="G21" s="27">
        <f t="shared" si="3"/>
        <v>6020</v>
      </c>
      <c r="H21" s="28">
        <f t="shared" si="3"/>
        <v>0</v>
      </c>
      <c r="I21" s="27">
        <f t="shared" si="3"/>
        <v>3260</v>
      </c>
      <c r="J21" s="29">
        <f t="shared" si="3"/>
        <v>3391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2710</v>
      </c>
      <c r="F22" s="36">
        <v>2060</v>
      </c>
      <c r="G22" s="36">
        <v>6020</v>
      </c>
      <c r="H22" s="37">
        <v>0</v>
      </c>
      <c r="I22" s="36">
        <v>3260</v>
      </c>
      <c r="J22" s="38">
        <v>3391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13</v>
      </c>
      <c r="F29" s="27">
        <v>13</v>
      </c>
      <c r="G29" s="27">
        <v>29</v>
      </c>
      <c r="H29" s="28">
        <v>23</v>
      </c>
      <c r="I29" s="27">
        <v>23</v>
      </c>
      <c r="J29" s="29">
        <v>23</v>
      </c>
      <c r="K29" s="27">
        <v>24</v>
      </c>
      <c r="L29" s="27">
        <v>26</v>
      </c>
      <c r="M29" s="27">
        <v>27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33</v>
      </c>
      <c r="F31" s="93">
        <f t="shared" ref="F31:M31" si="4">SUM(F32:F34)</f>
        <v>18</v>
      </c>
      <c r="G31" s="93">
        <f t="shared" si="4"/>
        <v>454</v>
      </c>
      <c r="H31" s="94">
        <f t="shared" si="4"/>
        <v>102</v>
      </c>
      <c r="I31" s="93">
        <f t="shared" si="4"/>
        <v>102</v>
      </c>
      <c r="J31" s="95">
        <f t="shared" si="4"/>
        <v>102</v>
      </c>
      <c r="K31" s="93">
        <f t="shared" si="4"/>
        <v>108</v>
      </c>
      <c r="L31" s="93">
        <f t="shared" si="4"/>
        <v>114</v>
      </c>
      <c r="M31" s="93">
        <f t="shared" si="4"/>
        <v>120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33</v>
      </c>
      <c r="F32" s="36">
        <v>18</v>
      </c>
      <c r="G32" s="36">
        <v>454</v>
      </c>
      <c r="H32" s="37">
        <v>102</v>
      </c>
      <c r="I32" s="36">
        <v>102</v>
      </c>
      <c r="J32" s="38">
        <v>102</v>
      </c>
      <c r="K32" s="36">
        <v>108</v>
      </c>
      <c r="L32" s="36">
        <v>114</v>
      </c>
      <c r="M32" s="36">
        <v>120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3</v>
      </c>
      <c r="F36" s="27">
        <f t="shared" ref="F36:M36" si="5">SUM(F37:F38)</f>
        <v>25</v>
      </c>
      <c r="G36" s="27">
        <f t="shared" si="5"/>
        <v>3</v>
      </c>
      <c r="H36" s="28">
        <f t="shared" si="5"/>
        <v>8</v>
      </c>
      <c r="I36" s="27">
        <f t="shared" si="5"/>
        <v>8</v>
      </c>
      <c r="J36" s="29">
        <f t="shared" si="5"/>
        <v>8</v>
      </c>
      <c r="K36" s="27">
        <f t="shared" si="5"/>
        <v>8</v>
      </c>
      <c r="L36" s="27">
        <f t="shared" si="5"/>
        <v>9</v>
      </c>
      <c r="M36" s="27">
        <f t="shared" si="5"/>
        <v>9.4499999999999993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3</v>
      </c>
      <c r="F38" s="51">
        <v>25</v>
      </c>
      <c r="G38" s="51">
        <v>3</v>
      </c>
      <c r="H38" s="52">
        <v>8</v>
      </c>
      <c r="I38" s="51">
        <v>8</v>
      </c>
      <c r="J38" s="53">
        <v>8</v>
      </c>
      <c r="K38" s="51">
        <v>8</v>
      </c>
      <c r="L38" s="51">
        <v>9</v>
      </c>
      <c r="M38" s="51">
        <v>9.4499999999999993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1544</v>
      </c>
      <c r="F39" s="27">
        <v>393</v>
      </c>
      <c r="G39" s="27">
        <v>536</v>
      </c>
      <c r="H39" s="28">
        <v>225</v>
      </c>
      <c r="I39" s="27">
        <v>261</v>
      </c>
      <c r="J39" s="29">
        <v>261</v>
      </c>
      <c r="K39" s="27">
        <v>276</v>
      </c>
      <c r="L39" s="27">
        <v>290</v>
      </c>
      <c r="M39" s="27">
        <v>306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10469</v>
      </c>
      <c r="F40" s="103">
        <f t="shared" ref="F40:M40" si="6">F4+F9+F21+F29+F31+F36+F39</f>
        <v>9720</v>
      </c>
      <c r="G40" s="103">
        <f t="shared" si="6"/>
        <v>15855</v>
      </c>
      <c r="H40" s="104">
        <f t="shared" si="6"/>
        <v>9854</v>
      </c>
      <c r="I40" s="103">
        <f t="shared" si="6"/>
        <v>13843</v>
      </c>
      <c r="J40" s="105">
        <f t="shared" si="6"/>
        <v>13843</v>
      </c>
      <c r="K40" s="103">
        <f t="shared" si="6"/>
        <v>11176</v>
      </c>
      <c r="L40" s="103">
        <f t="shared" si="6"/>
        <v>11779</v>
      </c>
      <c r="M40" s="103">
        <f t="shared" si="6"/>
        <v>12415.45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270998</v>
      </c>
      <c r="F4" s="27">
        <f t="shared" ref="F4:M4" si="0">F5+F8+F47</f>
        <v>324927</v>
      </c>
      <c r="G4" s="27">
        <f t="shared" si="0"/>
        <v>313908</v>
      </c>
      <c r="H4" s="28">
        <f t="shared" si="0"/>
        <v>310696</v>
      </c>
      <c r="I4" s="27">
        <f t="shared" si="0"/>
        <v>329626</v>
      </c>
      <c r="J4" s="29">
        <f t="shared" si="0"/>
        <v>325521</v>
      </c>
      <c r="K4" s="27">
        <f t="shared" si="0"/>
        <v>350541</v>
      </c>
      <c r="L4" s="27">
        <f t="shared" si="0"/>
        <v>409348</v>
      </c>
      <c r="M4" s="27">
        <f t="shared" si="0"/>
        <v>428043.24300000002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122672</v>
      </c>
      <c r="F5" s="59">
        <f t="shared" ref="F5:M5" si="1">SUM(F6:F7)</f>
        <v>144014</v>
      </c>
      <c r="G5" s="59">
        <f t="shared" si="1"/>
        <v>159292</v>
      </c>
      <c r="H5" s="60">
        <f t="shared" si="1"/>
        <v>199919</v>
      </c>
      <c r="I5" s="59">
        <f t="shared" si="1"/>
        <v>188565</v>
      </c>
      <c r="J5" s="61">
        <f t="shared" si="1"/>
        <v>177177</v>
      </c>
      <c r="K5" s="59">
        <f t="shared" si="1"/>
        <v>232801</v>
      </c>
      <c r="L5" s="59">
        <f t="shared" si="1"/>
        <v>280695</v>
      </c>
      <c r="M5" s="59">
        <f t="shared" si="1"/>
        <v>300804.85800000001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104105</v>
      </c>
      <c r="F6" s="36">
        <v>121885</v>
      </c>
      <c r="G6" s="36">
        <v>159292</v>
      </c>
      <c r="H6" s="37">
        <v>177289</v>
      </c>
      <c r="I6" s="36">
        <v>164146</v>
      </c>
      <c r="J6" s="38">
        <v>153124</v>
      </c>
      <c r="K6" s="36">
        <v>208489</v>
      </c>
      <c r="L6" s="36">
        <v>253678</v>
      </c>
      <c r="M6" s="36">
        <v>272355.20500000002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18567</v>
      </c>
      <c r="F7" s="51">
        <v>22129</v>
      </c>
      <c r="G7" s="51">
        <v>0</v>
      </c>
      <c r="H7" s="52">
        <v>22630</v>
      </c>
      <c r="I7" s="51">
        <v>24419</v>
      </c>
      <c r="J7" s="53">
        <v>24053</v>
      </c>
      <c r="K7" s="51">
        <v>24312</v>
      </c>
      <c r="L7" s="51">
        <v>27017</v>
      </c>
      <c r="M7" s="51">
        <v>28449.652999999998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148179</v>
      </c>
      <c r="F8" s="59">
        <f t="shared" ref="F8:M8" si="2">SUM(F9:F46)</f>
        <v>180812</v>
      </c>
      <c r="G8" s="59">
        <f t="shared" si="2"/>
        <v>154244</v>
      </c>
      <c r="H8" s="60">
        <f t="shared" si="2"/>
        <v>110777</v>
      </c>
      <c r="I8" s="59">
        <f t="shared" si="2"/>
        <v>141061</v>
      </c>
      <c r="J8" s="61">
        <f t="shared" si="2"/>
        <v>148344</v>
      </c>
      <c r="K8" s="59">
        <f t="shared" si="2"/>
        <v>117740</v>
      </c>
      <c r="L8" s="59">
        <f t="shared" si="2"/>
        <v>128653</v>
      </c>
      <c r="M8" s="59">
        <f t="shared" si="2"/>
        <v>127238.38500000002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10824</v>
      </c>
      <c r="F9" s="36">
        <v>5049</v>
      </c>
      <c r="G9" s="36">
        <v>6226</v>
      </c>
      <c r="H9" s="37">
        <v>79</v>
      </c>
      <c r="I9" s="36">
        <v>240</v>
      </c>
      <c r="J9" s="38">
        <v>5242</v>
      </c>
      <c r="K9" s="36">
        <v>80</v>
      </c>
      <c r="L9" s="36">
        <v>80</v>
      </c>
      <c r="M9" s="36">
        <v>84.24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4653</v>
      </c>
      <c r="F10" s="44">
        <v>8781</v>
      </c>
      <c r="G10" s="44">
        <v>5084</v>
      </c>
      <c r="H10" s="45">
        <v>4679</v>
      </c>
      <c r="I10" s="44">
        <v>2712</v>
      </c>
      <c r="J10" s="46">
        <v>2326</v>
      </c>
      <c r="K10" s="44">
        <v>6488</v>
      </c>
      <c r="L10" s="44">
        <v>4981</v>
      </c>
      <c r="M10" s="44">
        <v>5400.2209999999995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2615</v>
      </c>
      <c r="F11" s="44">
        <v>13825</v>
      </c>
      <c r="G11" s="44">
        <v>7025</v>
      </c>
      <c r="H11" s="45">
        <v>3569</v>
      </c>
      <c r="I11" s="44">
        <v>7780</v>
      </c>
      <c r="J11" s="46">
        <v>10456</v>
      </c>
      <c r="K11" s="44">
        <v>3167</v>
      </c>
      <c r="L11" s="44">
        <v>3637</v>
      </c>
      <c r="M11" s="44">
        <v>4106.0769999999993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2570</v>
      </c>
      <c r="F12" s="44">
        <v>3506</v>
      </c>
      <c r="G12" s="44">
        <v>3197</v>
      </c>
      <c r="H12" s="45">
        <v>2338</v>
      </c>
      <c r="I12" s="44">
        <v>3761</v>
      </c>
      <c r="J12" s="46">
        <v>3655</v>
      </c>
      <c r="K12" s="44">
        <v>2369</v>
      </c>
      <c r="L12" s="44">
        <v>2315</v>
      </c>
      <c r="M12" s="44">
        <v>2637.6950000000002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139</v>
      </c>
      <c r="F13" s="44">
        <v>103</v>
      </c>
      <c r="G13" s="44">
        <v>196</v>
      </c>
      <c r="H13" s="45">
        <v>10</v>
      </c>
      <c r="I13" s="44">
        <v>225</v>
      </c>
      <c r="J13" s="46">
        <v>236</v>
      </c>
      <c r="K13" s="44">
        <v>17</v>
      </c>
      <c r="L13" s="44">
        <v>17</v>
      </c>
      <c r="M13" s="44">
        <v>17.901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3801</v>
      </c>
      <c r="F14" s="44">
        <v>2894</v>
      </c>
      <c r="G14" s="44">
        <v>2957</v>
      </c>
      <c r="H14" s="45">
        <v>3792</v>
      </c>
      <c r="I14" s="44">
        <v>3175</v>
      </c>
      <c r="J14" s="46">
        <v>3089</v>
      </c>
      <c r="K14" s="44">
        <v>3183</v>
      </c>
      <c r="L14" s="44">
        <v>3901</v>
      </c>
      <c r="M14" s="44">
        <v>4057.4560000000001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2699</v>
      </c>
      <c r="F15" s="44">
        <v>2728</v>
      </c>
      <c r="G15" s="44">
        <v>3174</v>
      </c>
      <c r="H15" s="45">
        <v>4886</v>
      </c>
      <c r="I15" s="44">
        <v>2280</v>
      </c>
      <c r="J15" s="46">
        <v>2835</v>
      </c>
      <c r="K15" s="44">
        <v>5351</v>
      </c>
      <c r="L15" s="44">
        <v>5175</v>
      </c>
      <c r="M15" s="44">
        <v>5576.351999999999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9286</v>
      </c>
      <c r="F16" s="44">
        <v>11308</v>
      </c>
      <c r="G16" s="44">
        <v>9986</v>
      </c>
      <c r="H16" s="45">
        <v>13325</v>
      </c>
      <c r="I16" s="44">
        <v>10810</v>
      </c>
      <c r="J16" s="46">
        <v>9288</v>
      </c>
      <c r="K16" s="44">
        <v>15505</v>
      </c>
      <c r="L16" s="44">
        <v>16948</v>
      </c>
      <c r="M16" s="44">
        <v>16088.721000000001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1662</v>
      </c>
      <c r="F17" s="44">
        <v>407</v>
      </c>
      <c r="G17" s="44">
        <v>294</v>
      </c>
      <c r="H17" s="45">
        <v>0</v>
      </c>
      <c r="I17" s="44">
        <v>341</v>
      </c>
      <c r="J17" s="46">
        <v>328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10</v>
      </c>
      <c r="F21" s="44">
        <v>0</v>
      </c>
      <c r="G21" s="44">
        <v>244</v>
      </c>
      <c r="H21" s="45">
        <v>0</v>
      </c>
      <c r="I21" s="44">
        <v>90</v>
      </c>
      <c r="J21" s="46">
        <v>90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40993</v>
      </c>
      <c r="F22" s="44">
        <v>78653</v>
      </c>
      <c r="G22" s="44">
        <v>60566</v>
      </c>
      <c r="H22" s="45">
        <v>28542</v>
      </c>
      <c r="I22" s="44">
        <v>55654</v>
      </c>
      <c r="J22" s="46">
        <v>51713</v>
      </c>
      <c r="K22" s="44">
        <v>31535</v>
      </c>
      <c r="L22" s="44">
        <v>30449</v>
      </c>
      <c r="M22" s="44">
        <v>30601.942000000003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1147</v>
      </c>
      <c r="F23" s="44">
        <v>1762</v>
      </c>
      <c r="G23" s="44">
        <v>1036</v>
      </c>
      <c r="H23" s="45">
        <v>756</v>
      </c>
      <c r="I23" s="44">
        <v>1246</v>
      </c>
      <c r="J23" s="46">
        <v>1281</v>
      </c>
      <c r="K23" s="44">
        <v>1242</v>
      </c>
      <c r="L23" s="44">
        <v>841</v>
      </c>
      <c r="M23" s="44">
        <v>886.66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32</v>
      </c>
      <c r="F24" s="44">
        <v>89</v>
      </c>
      <c r="G24" s="44">
        <v>63</v>
      </c>
      <c r="H24" s="45">
        <v>98</v>
      </c>
      <c r="I24" s="44">
        <v>82</v>
      </c>
      <c r="J24" s="46">
        <v>80</v>
      </c>
      <c r="K24" s="44">
        <v>95</v>
      </c>
      <c r="L24" s="44">
        <v>100</v>
      </c>
      <c r="M24" s="44">
        <v>105.91499999999999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2725</v>
      </c>
      <c r="J25" s="46">
        <v>3883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2373</v>
      </c>
      <c r="J27" s="46">
        <v>2322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582</v>
      </c>
      <c r="F29" s="44">
        <v>635</v>
      </c>
      <c r="G29" s="44">
        <v>541</v>
      </c>
      <c r="H29" s="45">
        <v>595</v>
      </c>
      <c r="I29" s="44">
        <v>339</v>
      </c>
      <c r="J29" s="46">
        <v>338</v>
      </c>
      <c r="K29" s="44">
        <v>368</v>
      </c>
      <c r="L29" s="44">
        <v>468</v>
      </c>
      <c r="M29" s="44">
        <v>492.59199999999998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17</v>
      </c>
      <c r="F30" s="44">
        <v>35</v>
      </c>
      <c r="G30" s="44">
        <v>51</v>
      </c>
      <c r="H30" s="45">
        <v>1479</v>
      </c>
      <c r="I30" s="44">
        <v>10</v>
      </c>
      <c r="J30" s="46">
        <v>10</v>
      </c>
      <c r="K30" s="44">
        <v>1452</v>
      </c>
      <c r="L30" s="44">
        <v>1466</v>
      </c>
      <c r="M30" s="44">
        <v>1543.875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11754</v>
      </c>
      <c r="F31" s="44">
        <v>1730</v>
      </c>
      <c r="G31" s="44">
        <v>1740</v>
      </c>
      <c r="H31" s="45">
        <v>7286</v>
      </c>
      <c r="I31" s="44">
        <v>1800</v>
      </c>
      <c r="J31" s="46">
        <v>2012</v>
      </c>
      <c r="K31" s="44">
        <v>7714</v>
      </c>
      <c r="L31" s="44">
        <v>10402</v>
      </c>
      <c r="M31" s="44">
        <v>8508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100</v>
      </c>
      <c r="F32" s="44">
        <v>130</v>
      </c>
      <c r="G32" s="44">
        <v>122</v>
      </c>
      <c r="H32" s="45">
        <v>0</v>
      </c>
      <c r="I32" s="44">
        <v>3951</v>
      </c>
      <c r="J32" s="46">
        <v>3483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4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18</v>
      </c>
      <c r="G36" s="44">
        <v>153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24745</v>
      </c>
      <c r="F37" s="44">
        <v>7454</v>
      </c>
      <c r="G37" s="44">
        <v>8180</v>
      </c>
      <c r="H37" s="45">
        <v>3565</v>
      </c>
      <c r="I37" s="44">
        <v>2942</v>
      </c>
      <c r="J37" s="46">
        <v>1948</v>
      </c>
      <c r="K37" s="44">
        <v>4446</v>
      </c>
      <c r="L37" s="44">
        <v>5257</v>
      </c>
      <c r="M37" s="44">
        <v>5483.2950000000001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2864</v>
      </c>
      <c r="F38" s="44">
        <v>4536</v>
      </c>
      <c r="G38" s="44">
        <v>3810</v>
      </c>
      <c r="H38" s="45">
        <v>3232</v>
      </c>
      <c r="I38" s="44">
        <v>3969</v>
      </c>
      <c r="J38" s="46">
        <v>4144</v>
      </c>
      <c r="K38" s="44">
        <v>3359</v>
      </c>
      <c r="L38" s="44">
        <v>3490</v>
      </c>
      <c r="M38" s="44">
        <v>3662.0659999999998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2147</v>
      </c>
      <c r="F39" s="44">
        <v>2821</v>
      </c>
      <c r="G39" s="44">
        <v>3712</v>
      </c>
      <c r="H39" s="45">
        <v>798</v>
      </c>
      <c r="I39" s="44">
        <v>1829</v>
      </c>
      <c r="J39" s="46">
        <v>4146</v>
      </c>
      <c r="K39" s="44">
        <v>865</v>
      </c>
      <c r="L39" s="44">
        <v>833</v>
      </c>
      <c r="M39" s="44">
        <v>876.93100000000004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7133</v>
      </c>
      <c r="F40" s="44">
        <v>10892</v>
      </c>
      <c r="G40" s="44">
        <v>8891</v>
      </c>
      <c r="H40" s="45">
        <v>5814</v>
      </c>
      <c r="I40" s="44">
        <v>7862</v>
      </c>
      <c r="J40" s="46">
        <v>7841</v>
      </c>
      <c r="K40" s="44">
        <v>5909</v>
      </c>
      <c r="L40" s="44">
        <v>13147</v>
      </c>
      <c r="M40" s="44">
        <v>13721.974999999999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3192</v>
      </c>
      <c r="F41" s="44">
        <v>2842</v>
      </c>
      <c r="G41" s="44">
        <v>5430</v>
      </c>
      <c r="H41" s="45">
        <v>1559</v>
      </c>
      <c r="I41" s="44">
        <v>6185</v>
      </c>
      <c r="J41" s="46">
        <v>6563</v>
      </c>
      <c r="K41" s="44">
        <v>1537</v>
      </c>
      <c r="L41" s="44">
        <v>1610</v>
      </c>
      <c r="M41" s="44">
        <v>1479.4449999999999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12120</v>
      </c>
      <c r="F42" s="44">
        <v>16941</v>
      </c>
      <c r="G42" s="44">
        <v>20119</v>
      </c>
      <c r="H42" s="45">
        <v>14466</v>
      </c>
      <c r="I42" s="44">
        <v>15597</v>
      </c>
      <c r="J42" s="46">
        <v>16570</v>
      </c>
      <c r="K42" s="44">
        <v>15164</v>
      </c>
      <c r="L42" s="44">
        <v>15672</v>
      </c>
      <c r="M42" s="44">
        <v>14601.375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649</v>
      </c>
      <c r="F43" s="44">
        <v>755</v>
      </c>
      <c r="G43" s="44">
        <v>236</v>
      </c>
      <c r="H43" s="45">
        <v>4145</v>
      </c>
      <c r="I43" s="44">
        <v>720</v>
      </c>
      <c r="J43" s="46">
        <v>771</v>
      </c>
      <c r="K43" s="44">
        <v>1873</v>
      </c>
      <c r="L43" s="44">
        <v>1908</v>
      </c>
      <c r="M43" s="44">
        <v>1809.145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81</v>
      </c>
      <c r="F44" s="44">
        <v>615</v>
      </c>
      <c r="G44" s="44">
        <v>695</v>
      </c>
      <c r="H44" s="45">
        <v>3513</v>
      </c>
      <c r="I44" s="44">
        <v>1969</v>
      </c>
      <c r="J44" s="46">
        <v>1903</v>
      </c>
      <c r="K44" s="44">
        <v>3049</v>
      </c>
      <c r="L44" s="44">
        <v>3474</v>
      </c>
      <c r="M44" s="44">
        <v>2923.0749999999998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2364</v>
      </c>
      <c r="F45" s="44">
        <v>2299</v>
      </c>
      <c r="G45" s="44">
        <v>516</v>
      </c>
      <c r="H45" s="45">
        <v>2251</v>
      </c>
      <c r="I45" s="44">
        <v>311</v>
      </c>
      <c r="J45" s="46">
        <v>1707</v>
      </c>
      <c r="K45" s="44">
        <v>2972</v>
      </c>
      <c r="L45" s="44">
        <v>2482</v>
      </c>
      <c r="M45" s="44">
        <v>2573.431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83</v>
      </c>
      <c r="J46" s="53">
        <v>84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147</v>
      </c>
      <c r="F47" s="59">
        <f t="shared" ref="F47:M47" si="3">SUM(F48:F49)</f>
        <v>101</v>
      </c>
      <c r="G47" s="59">
        <f t="shared" si="3"/>
        <v>372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147</v>
      </c>
      <c r="F48" s="36">
        <v>101</v>
      </c>
      <c r="G48" s="36">
        <v>372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65855</v>
      </c>
      <c r="F51" s="27">
        <f t="shared" ref="F51:M51" si="4">F52+F59+F62+F63+F64+F72+F73</f>
        <v>59729</v>
      </c>
      <c r="G51" s="27">
        <f t="shared" si="4"/>
        <v>25585</v>
      </c>
      <c r="H51" s="28">
        <f t="shared" si="4"/>
        <v>25111</v>
      </c>
      <c r="I51" s="27">
        <f t="shared" si="4"/>
        <v>42429</v>
      </c>
      <c r="J51" s="29">
        <f t="shared" si="4"/>
        <v>42476</v>
      </c>
      <c r="K51" s="27">
        <f t="shared" si="4"/>
        <v>39486</v>
      </c>
      <c r="L51" s="27">
        <f t="shared" si="4"/>
        <v>36751</v>
      </c>
      <c r="M51" s="27">
        <f t="shared" si="4"/>
        <v>37799.5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44747</v>
      </c>
      <c r="F52" s="36">
        <f t="shared" ref="F52:M52" si="5">F53+F56</f>
        <v>10200</v>
      </c>
      <c r="G52" s="36">
        <f t="shared" si="5"/>
        <v>1730</v>
      </c>
      <c r="H52" s="37">
        <f t="shared" si="5"/>
        <v>2000</v>
      </c>
      <c r="I52" s="36">
        <f t="shared" si="5"/>
        <v>13104</v>
      </c>
      <c r="J52" s="38">
        <f t="shared" si="5"/>
        <v>13104</v>
      </c>
      <c r="K52" s="36">
        <f t="shared" si="5"/>
        <v>7000</v>
      </c>
      <c r="L52" s="36">
        <f t="shared" si="5"/>
        <v>8000</v>
      </c>
      <c r="M52" s="36">
        <f t="shared" si="5"/>
        <v>9000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44747</v>
      </c>
      <c r="F56" s="59">
        <f t="shared" ref="F56:M56" si="7">SUM(F57:F58)</f>
        <v>10200</v>
      </c>
      <c r="G56" s="59">
        <f t="shared" si="7"/>
        <v>1730</v>
      </c>
      <c r="H56" s="60">
        <f t="shared" si="7"/>
        <v>2000</v>
      </c>
      <c r="I56" s="59">
        <f t="shared" si="7"/>
        <v>13104</v>
      </c>
      <c r="J56" s="61">
        <f t="shared" si="7"/>
        <v>13104</v>
      </c>
      <c r="K56" s="59">
        <f t="shared" si="7"/>
        <v>7000</v>
      </c>
      <c r="L56" s="59">
        <f t="shared" si="7"/>
        <v>8000</v>
      </c>
      <c r="M56" s="59">
        <f t="shared" si="7"/>
        <v>9000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44747</v>
      </c>
      <c r="F57" s="36">
        <v>10200</v>
      </c>
      <c r="G57" s="36">
        <v>1730</v>
      </c>
      <c r="H57" s="37">
        <v>2000</v>
      </c>
      <c r="I57" s="36">
        <v>13104</v>
      </c>
      <c r="J57" s="38">
        <v>13104</v>
      </c>
      <c r="K57" s="36">
        <v>7000</v>
      </c>
      <c r="L57" s="36">
        <v>8000</v>
      </c>
      <c r="M57" s="36">
        <v>9000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11702</v>
      </c>
      <c r="F64" s="51">
        <f t="shared" ref="F64:M64" si="9">F65+F68</f>
        <v>8284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11702</v>
      </c>
      <c r="F65" s="59">
        <f t="shared" ref="F65:M65" si="10">SUM(F66:F67)</f>
        <v>8284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11702</v>
      </c>
      <c r="F67" s="51">
        <v>8284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9045</v>
      </c>
      <c r="F72" s="44">
        <v>35653</v>
      </c>
      <c r="G72" s="44">
        <v>20220</v>
      </c>
      <c r="H72" s="45">
        <v>23111</v>
      </c>
      <c r="I72" s="44">
        <v>29087</v>
      </c>
      <c r="J72" s="46">
        <v>29087</v>
      </c>
      <c r="K72" s="44">
        <v>32486</v>
      </c>
      <c r="L72" s="44">
        <v>28751</v>
      </c>
      <c r="M72" s="44">
        <v>28799.5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361</v>
      </c>
      <c r="F73" s="44">
        <f t="shared" ref="F73:M73" si="12">SUM(F74:F75)</f>
        <v>5592</v>
      </c>
      <c r="G73" s="44">
        <f t="shared" si="12"/>
        <v>3635</v>
      </c>
      <c r="H73" s="45">
        <f t="shared" si="12"/>
        <v>0</v>
      </c>
      <c r="I73" s="44">
        <f t="shared" si="12"/>
        <v>238</v>
      </c>
      <c r="J73" s="46">
        <f t="shared" si="12"/>
        <v>285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259</v>
      </c>
      <c r="F74" s="36">
        <v>5285</v>
      </c>
      <c r="G74" s="36">
        <v>3531</v>
      </c>
      <c r="H74" s="37">
        <v>0</v>
      </c>
      <c r="I74" s="36">
        <v>44</v>
      </c>
      <c r="J74" s="38">
        <v>80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102</v>
      </c>
      <c r="F75" s="51">
        <v>307</v>
      </c>
      <c r="G75" s="51">
        <v>104</v>
      </c>
      <c r="H75" s="52">
        <v>0</v>
      </c>
      <c r="I75" s="51">
        <v>194</v>
      </c>
      <c r="J75" s="53">
        <v>205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44668</v>
      </c>
      <c r="F77" s="27">
        <f t="shared" ref="F77:M77" si="13">F78+F81+F84+F85+F86+F87+F88</f>
        <v>94604</v>
      </c>
      <c r="G77" s="27">
        <f t="shared" si="13"/>
        <v>104897</v>
      </c>
      <c r="H77" s="28">
        <f t="shared" si="13"/>
        <v>179330</v>
      </c>
      <c r="I77" s="27">
        <f t="shared" si="13"/>
        <v>178844</v>
      </c>
      <c r="J77" s="29">
        <f t="shared" si="13"/>
        <v>176288</v>
      </c>
      <c r="K77" s="27">
        <f t="shared" si="13"/>
        <v>199016</v>
      </c>
      <c r="L77" s="27">
        <f t="shared" si="13"/>
        <v>185965</v>
      </c>
      <c r="M77" s="27">
        <f t="shared" si="13"/>
        <v>152445.489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35853</v>
      </c>
      <c r="F78" s="59">
        <f t="shared" ref="F78:M78" si="14">SUM(F79:F80)</f>
        <v>79625</v>
      </c>
      <c r="G78" s="59">
        <f t="shared" si="14"/>
        <v>90279</v>
      </c>
      <c r="H78" s="60">
        <f t="shared" si="14"/>
        <v>175094</v>
      </c>
      <c r="I78" s="59">
        <f t="shared" si="14"/>
        <v>173912</v>
      </c>
      <c r="J78" s="61">
        <f t="shared" si="14"/>
        <v>168912</v>
      </c>
      <c r="K78" s="59">
        <f t="shared" si="14"/>
        <v>192712</v>
      </c>
      <c r="L78" s="59">
        <f t="shared" si="14"/>
        <v>181376</v>
      </c>
      <c r="M78" s="59">
        <f t="shared" si="14"/>
        <v>147845.67800000001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35853</v>
      </c>
      <c r="F79" s="36">
        <v>79625</v>
      </c>
      <c r="G79" s="36">
        <v>90279</v>
      </c>
      <c r="H79" s="37">
        <v>175094</v>
      </c>
      <c r="I79" s="36">
        <v>173912</v>
      </c>
      <c r="J79" s="38">
        <v>168912</v>
      </c>
      <c r="K79" s="36">
        <v>192712</v>
      </c>
      <c r="L79" s="36">
        <v>181376</v>
      </c>
      <c r="M79" s="36">
        <v>147845.67800000001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8815</v>
      </c>
      <c r="F81" s="44">
        <f t="shared" ref="F81:M81" si="15">SUM(F82:F83)</f>
        <v>13865</v>
      </c>
      <c r="G81" s="44">
        <f t="shared" si="15"/>
        <v>14228</v>
      </c>
      <c r="H81" s="45">
        <f t="shared" si="15"/>
        <v>4236</v>
      </c>
      <c r="I81" s="44">
        <f t="shared" si="15"/>
        <v>4932</v>
      </c>
      <c r="J81" s="46">
        <f t="shared" si="15"/>
        <v>7376</v>
      </c>
      <c r="K81" s="44">
        <f t="shared" si="15"/>
        <v>6304</v>
      </c>
      <c r="L81" s="44">
        <f t="shared" si="15"/>
        <v>4589</v>
      </c>
      <c r="M81" s="44">
        <f t="shared" si="15"/>
        <v>4599.8109999999997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1078</v>
      </c>
      <c r="G82" s="36">
        <v>0</v>
      </c>
      <c r="H82" s="37">
        <v>0</v>
      </c>
      <c r="I82" s="36">
        <v>500</v>
      </c>
      <c r="J82" s="38">
        <v>568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8815</v>
      </c>
      <c r="F83" s="51">
        <v>12787</v>
      </c>
      <c r="G83" s="51">
        <v>14228</v>
      </c>
      <c r="H83" s="52">
        <v>4236</v>
      </c>
      <c r="I83" s="51">
        <v>4432</v>
      </c>
      <c r="J83" s="53">
        <v>6808</v>
      </c>
      <c r="K83" s="51">
        <v>6304</v>
      </c>
      <c r="L83" s="51">
        <v>4589</v>
      </c>
      <c r="M83" s="51">
        <v>4599.8109999999997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261</v>
      </c>
      <c r="G84" s="44">
        <v>49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853</v>
      </c>
      <c r="G88" s="44">
        <v>341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</v>
      </c>
      <c r="F90" s="27">
        <v>454</v>
      </c>
      <c r="G90" s="27">
        <v>947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381525</v>
      </c>
      <c r="F92" s="103">
        <f t="shared" ref="F92:M92" si="16">F4+F51+F77+F90</f>
        <v>479714</v>
      </c>
      <c r="G92" s="103">
        <f t="shared" si="16"/>
        <v>445337</v>
      </c>
      <c r="H92" s="104">
        <f t="shared" si="16"/>
        <v>515137</v>
      </c>
      <c r="I92" s="103">
        <f t="shared" si="16"/>
        <v>550899</v>
      </c>
      <c r="J92" s="105">
        <f t="shared" si="16"/>
        <v>544285</v>
      </c>
      <c r="K92" s="103">
        <f t="shared" si="16"/>
        <v>589043</v>
      </c>
      <c r="L92" s="103">
        <f t="shared" si="16"/>
        <v>632064</v>
      </c>
      <c r="M92" s="103">
        <f t="shared" si="16"/>
        <v>618288.23200000008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41456</v>
      </c>
      <c r="F4" s="27">
        <f t="shared" ref="F4:M4" si="0">F5+F8+F47</f>
        <v>58942</v>
      </c>
      <c r="G4" s="27">
        <f t="shared" si="0"/>
        <v>62793</v>
      </c>
      <c r="H4" s="28">
        <f t="shared" si="0"/>
        <v>67530</v>
      </c>
      <c r="I4" s="27">
        <f t="shared" si="0"/>
        <v>67993</v>
      </c>
      <c r="J4" s="29">
        <f t="shared" si="0"/>
        <v>68657</v>
      </c>
      <c r="K4" s="27">
        <f t="shared" si="0"/>
        <v>70996</v>
      </c>
      <c r="L4" s="27">
        <f t="shared" si="0"/>
        <v>75917</v>
      </c>
      <c r="M4" s="27">
        <f t="shared" si="0"/>
        <v>79980.706999999995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29940</v>
      </c>
      <c r="F5" s="59">
        <f t="shared" ref="F5:M5" si="1">SUM(F6:F7)</f>
        <v>39272</v>
      </c>
      <c r="G5" s="59">
        <f t="shared" si="1"/>
        <v>46118</v>
      </c>
      <c r="H5" s="60">
        <f t="shared" si="1"/>
        <v>53515</v>
      </c>
      <c r="I5" s="59">
        <f t="shared" si="1"/>
        <v>53575</v>
      </c>
      <c r="J5" s="61">
        <f t="shared" si="1"/>
        <v>52578</v>
      </c>
      <c r="K5" s="59">
        <f t="shared" si="1"/>
        <v>57829</v>
      </c>
      <c r="L5" s="59">
        <f t="shared" si="1"/>
        <v>61776</v>
      </c>
      <c r="M5" s="59">
        <f t="shared" si="1"/>
        <v>65764.812999999995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25874</v>
      </c>
      <c r="F6" s="36">
        <v>33857</v>
      </c>
      <c r="G6" s="36">
        <v>46118</v>
      </c>
      <c r="H6" s="37">
        <v>47346</v>
      </c>
      <c r="I6" s="36">
        <v>46117</v>
      </c>
      <c r="J6" s="38">
        <v>45143</v>
      </c>
      <c r="K6" s="36">
        <v>51293</v>
      </c>
      <c r="L6" s="36">
        <v>54755</v>
      </c>
      <c r="M6" s="36">
        <v>58371.7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4066</v>
      </c>
      <c r="F7" s="51">
        <v>5415</v>
      </c>
      <c r="G7" s="51">
        <v>0</v>
      </c>
      <c r="H7" s="52">
        <v>6169</v>
      </c>
      <c r="I7" s="51">
        <v>7458</v>
      </c>
      <c r="J7" s="53">
        <v>7435</v>
      </c>
      <c r="K7" s="51">
        <v>6536</v>
      </c>
      <c r="L7" s="51">
        <v>7021</v>
      </c>
      <c r="M7" s="51">
        <v>7393.1129999999994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11485</v>
      </c>
      <c r="F8" s="59">
        <f t="shared" ref="F8:M8" si="2">SUM(F9:F46)</f>
        <v>19653</v>
      </c>
      <c r="G8" s="59">
        <f t="shared" si="2"/>
        <v>16303</v>
      </c>
      <c r="H8" s="60">
        <f t="shared" si="2"/>
        <v>14015</v>
      </c>
      <c r="I8" s="59">
        <f t="shared" si="2"/>
        <v>14418</v>
      </c>
      <c r="J8" s="61">
        <f t="shared" si="2"/>
        <v>16079</v>
      </c>
      <c r="K8" s="59">
        <f t="shared" si="2"/>
        <v>13167</v>
      </c>
      <c r="L8" s="59">
        <f t="shared" si="2"/>
        <v>14141</v>
      </c>
      <c r="M8" s="59">
        <f t="shared" si="2"/>
        <v>14215.894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74</v>
      </c>
      <c r="F9" s="36">
        <v>25</v>
      </c>
      <c r="G9" s="36">
        <v>10</v>
      </c>
      <c r="H9" s="37">
        <v>79</v>
      </c>
      <c r="I9" s="36">
        <v>67</v>
      </c>
      <c r="J9" s="38">
        <v>68</v>
      </c>
      <c r="K9" s="36">
        <v>80</v>
      </c>
      <c r="L9" s="36">
        <v>80</v>
      </c>
      <c r="M9" s="36">
        <v>84.24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614</v>
      </c>
      <c r="F10" s="44">
        <v>4157</v>
      </c>
      <c r="G10" s="44">
        <v>2893</v>
      </c>
      <c r="H10" s="45">
        <v>1513</v>
      </c>
      <c r="I10" s="44">
        <v>1087</v>
      </c>
      <c r="J10" s="46">
        <v>1030</v>
      </c>
      <c r="K10" s="44">
        <v>1475</v>
      </c>
      <c r="L10" s="44">
        <v>1619</v>
      </c>
      <c r="M10" s="44">
        <v>1604.8069999999998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167</v>
      </c>
      <c r="F11" s="44">
        <v>1182</v>
      </c>
      <c r="G11" s="44">
        <v>273</v>
      </c>
      <c r="H11" s="45">
        <v>176</v>
      </c>
      <c r="I11" s="44">
        <v>348</v>
      </c>
      <c r="J11" s="46">
        <v>222</v>
      </c>
      <c r="K11" s="44">
        <v>194</v>
      </c>
      <c r="L11" s="44">
        <v>194</v>
      </c>
      <c r="M11" s="44">
        <v>204.28199999999998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2570</v>
      </c>
      <c r="F12" s="44">
        <v>3324</v>
      </c>
      <c r="G12" s="44">
        <v>2810</v>
      </c>
      <c r="H12" s="45">
        <v>2072</v>
      </c>
      <c r="I12" s="44">
        <v>3761</v>
      </c>
      <c r="J12" s="46">
        <v>3655</v>
      </c>
      <c r="K12" s="44">
        <v>2237</v>
      </c>
      <c r="L12" s="44">
        <v>2183</v>
      </c>
      <c r="M12" s="44">
        <v>2498.6990000000001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15</v>
      </c>
      <c r="F13" s="44">
        <v>17</v>
      </c>
      <c r="G13" s="44">
        <v>3</v>
      </c>
      <c r="H13" s="45">
        <v>10</v>
      </c>
      <c r="I13" s="44">
        <v>65</v>
      </c>
      <c r="J13" s="46">
        <v>71</v>
      </c>
      <c r="K13" s="44">
        <v>17</v>
      </c>
      <c r="L13" s="44">
        <v>17</v>
      </c>
      <c r="M13" s="44">
        <v>17.901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34</v>
      </c>
      <c r="F14" s="44">
        <v>248</v>
      </c>
      <c r="G14" s="44">
        <v>95</v>
      </c>
      <c r="H14" s="45">
        <v>104</v>
      </c>
      <c r="I14" s="44">
        <v>198</v>
      </c>
      <c r="J14" s="46">
        <v>188</v>
      </c>
      <c r="K14" s="44">
        <v>164</v>
      </c>
      <c r="L14" s="44">
        <v>164</v>
      </c>
      <c r="M14" s="44">
        <v>172.69200000000001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666</v>
      </c>
      <c r="F15" s="44">
        <v>845</v>
      </c>
      <c r="G15" s="44">
        <v>786</v>
      </c>
      <c r="H15" s="45">
        <v>1735</v>
      </c>
      <c r="I15" s="44">
        <v>875</v>
      </c>
      <c r="J15" s="46">
        <v>817</v>
      </c>
      <c r="K15" s="44">
        <v>1650</v>
      </c>
      <c r="L15" s="44">
        <v>1207</v>
      </c>
      <c r="M15" s="44">
        <v>1216.25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430</v>
      </c>
      <c r="F16" s="44">
        <v>516</v>
      </c>
      <c r="G16" s="44">
        <v>423</v>
      </c>
      <c r="H16" s="45">
        <v>351</v>
      </c>
      <c r="I16" s="44">
        <v>647</v>
      </c>
      <c r="J16" s="46">
        <v>625</v>
      </c>
      <c r="K16" s="44">
        <v>172</v>
      </c>
      <c r="L16" s="44">
        <v>247</v>
      </c>
      <c r="M16" s="44">
        <v>165.39099999999996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226</v>
      </c>
      <c r="F17" s="44">
        <v>268</v>
      </c>
      <c r="G17" s="44">
        <v>277</v>
      </c>
      <c r="H17" s="45">
        <v>0</v>
      </c>
      <c r="I17" s="44">
        <v>333</v>
      </c>
      <c r="J17" s="46">
        <v>325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10</v>
      </c>
      <c r="F21" s="44">
        <v>0</v>
      </c>
      <c r="G21" s="44">
        <v>183</v>
      </c>
      <c r="H21" s="45">
        <v>0</v>
      </c>
      <c r="I21" s="44">
        <v>80</v>
      </c>
      <c r="J21" s="46">
        <v>80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271</v>
      </c>
      <c r="F22" s="44">
        <v>1082</v>
      </c>
      <c r="G22" s="44">
        <v>758</v>
      </c>
      <c r="H22" s="45">
        <v>1986</v>
      </c>
      <c r="I22" s="44">
        <v>527</v>
      </c>
      <c r="J22" s="46">
        <v>654</v>
      </c>
      <c r="K22" s="44">
        <v>1673</v>
      </c>
      <c r="L22" s="44">
        <v>2394</v>
      </c>
      <c r="M22" s="44">
        <v>2304.7569999999996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107</v>
      </c>
      <c r="F23" s="44">
        <v>1444</v>
      </c>
      <c r="G23" s="44">
        <v>682</v>
      </c>
      <c r="H23" s="45">
        <v>160</v>
      </c>
      <c r="I23" s="44">
        <v>1</v>
      </c>
      <c r="J23" s="46">
        <v>21</v>
      </c>
      <c r="K23" s="44">
        <v>150</v>
      </c>
      <c r="L23" s="44">
        <v>150</v>
      </c>
      <c r="M23" s="44">
        <v>157.94999999999999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24</v>
      </c>
      <c r="F24" s="44">
        <v>76</v>
      </c>
      <c r="G24" s="44">
        <v>55</v>
      </c>
      <c r="H24" s="45">
        <v>39</v>
      </c>
      <c r="I24" s="44">
        <v>64</v>
      </c>
      <c r="J24" s="46">
        <v>62</v>
      </c>
      <c r="K24" s="44">
        <v>40</v>
      </c>
      <c r="L24" s="44">
        <v>40</v>
      </c>
      <c r="M24" s="44">
        <v>42.12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272</v>
      </c>
      <c r="J25" s="46">
        <v>412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8</v>
      </c>
      <c r="G30" s="44">
        <v>0</v>
      </c>
      <c r="H30" s="45">
        <v>30</v>
      </c>
      <c r="I30" s="44">
        <v>0</v>
      </c>
      <c r="J30" s="46">
        <v>0</v>
      </c>
      <c r="K30" s="44">
        <v>35</v>
      </c>
      <c r="L30" s="44">
        <v>35</v>
      </c>
      <c r="M30" s="44">
        <v>36.854999999999997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2</v>
      </c>
      <c r="F31" s="44">
        <v>0</v>
      </c>
      <c r="G31" s="44">
        <v>11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16</v>
      </c>
      <c r="F32" s="44">
        <v>12</v>
      </c>
      <c r="G32" s="44">
        <v>27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</v>
      </c>
      <c r="F37" s="44">
        <v>117</v>
      </c>
      <c r="G37" s="44">
        <v>99</v>
      </c>
      <c r="H37" s="45">
        <v>1</v>
      </c>
      <c r="I37" s="44">
        <v>227</v>
      </c>
      <c r="J37" s="46">
        <v>225</v>
      </c>
      <c r="K37" s="44">
        <v>0</v>
      </c>
      <c r="L37" s="44">
        <v>0</v>
      </c>
      <c r="M37" s="44">
        <v>460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604</v>
      </c>
      <c r="F38" s="44">
        <v>905</v>
      </c>
      <c r="G38" s="44">
        <v>771</v>
      </c>
      <c r="H38" s="45">
        <v>261</v>
      </c>
      <c r="I38" s="44">
        <v>942</v>
      </c>
      <c r="J38" s="46">
        <v>950</v>
      </c>
      <c r="K38" s="44">
        <v>285</v>
      </c>
      <c r="L38" s="44">
        <v>285</v>
      </c>
      <c r="M38" s="44">
        <v>300.10500000000002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1051</v>
      </c>
      <c r="F39" s="44">
        <v>813</v>
      </c>
      <c r="G39" s="44">
        <v>895</v>
      </c>
      <c r="H39" s="45">
        <v>270</v>
      </c>
      <c r="I39" s="44">
        <v>526</v>
      </c>
      <c r="J39" s="46">
        <v>876</v>
      </c>
      <c r="K39" s="44">
        <v>284</v>
      </c>
      <c r="L39" s="44">
        <v>284</v>
      </c>
      <c r="M39" s="44">
        <v>299.05199999999996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1034</v>
      </c>
      <c r="F40" s="44">
        <v>421</v>
      </c>
      <c r="G40" s="44">
        <v>934</v>
      </c>
      <c r="H40" s="45">
        <v>189</v>
      </c>
      <c r="I40" s="44">
        <v>920</v>
      </c>
      <c r="J40" s="46">
        <v>799</v>
      </c>
      <c r="K40" s="44">
        <v>221</v>
      </c>
      <c r="L40" s="44">
        <v>221</v>
      </c>
      <c r="M40" s="44">
        <v>232.71299999999999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546</v>
      </c>
      <c r="F41" s="44">
        <v>54</v>
      </c>
      <c r="G41" s="44">
        <v>0</v>
      </c>
      <c r="H41" s="45">
        <v>676</v>
      </c>
      <c r="I41" s="44">
        <v>170</v>
      </c>
      <c r="J41" s="46">
        <v>168</v>
      </c>
      <c r="K41" s="44">
        <v>549</v>
      </c>
      <c r="L41" s="44">
        <v>622</v>
      </c>
      <c r="M41" s="44">
        <v>439.56599999999992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2709</v>
      </c>
      <c r="F42" s="44">
        <v>3592</v>
      </c>
      <c r="G42" s="44">
        <v>4095</v>
      </c>
      <c r="H42" s="45">
        <v>2302</v>
      </c>
      <c r="I42" s="44">
        <v>2586</v>
      </c>
      <c r="J42" s="46">
        <v>3285</v>
      </c>
      <c r="K42" s="44">
        <v>2193</v>
      </c>
      <c r="L42" s="44">
        <v>2693</v>
      </c>
      <c r="M42" s="44">
        <v>2335.7289999999998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233</v>
      </c>
      <c r="F43" s="44">
        <v>314</v>
      </c>
      <c r="G43" s="44">
        <v>84</v>
      </c>
      <c r="H43" s="45">
        <v>1480</v>
      </c>
      <c r="I43" s="44">
        <v>348</v>
      </c>
      <c r="J43" s="46">
        <v>285</v>
      </c>
      <c r="K43" s="44">
        <v>1219</v>
      </c>
      <c r="L43" s="44">
        <v>1219</v>
      </c>
      <c r="M43" s="44">
        <v>1083.607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109</v>
      </c>
      <c r="G44" s="44">
        <v>57</v>
      </c>
      <c r="H44" s="45">
        <v>320</v>
      </c>
      <c r="I44" s="44">
        <v>203</v>
      </c>
      <c r="J44" s="46">
        <v>160</v>
      </c>
      <c r="K44" s="44">
        <v>251</v>
      </c>
      <c r="L44" s="44">
        <v>209</v>
      </c>
      <c r="M44" s="44">
        <v>266.44399999999996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75</v>
      </c>
      <c r="F45" s="44">
        <v>124</v>
      </c>
      <c r="G45" s="44">
        <v>82</v>
      </c>
      <c r="H45" s="45">
        <v>261</v>
      </c>
      <c r="I45" s="44">
        <v>171</v>
      </c>
      <c r="J45" s="46">
        <v>1101</v>
      </c>
      <c r="K45" s="44">
        <v>278</v>
      </c>
      <c r="L45" s="44">
        <v>278</v>
      </c>
      <c r="M45" s="44">
        <v>292.73399999999998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31</v>
      </c>
      <c r="F47" s="59">
        <f t="shared" ref="F47:M47" si="3">SUM(F48:F49)</f>
        <v>17</v>
      </c>
      <c r="G47" s="59">
        <f t="shared" si="3"/>
        <v>372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31</v>
      </c>
      <c r="F48" s="36">
        <v>17</v>
      </c>
      <c r="G48" s="36">
        <v>372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20</v>
      </c>
      <c r="F51" s="27">
        <f t="shared" ref="F51:M51" si="4">F52+F59+F62+F63+F64+F72+F73</f>
        <v>4965</v>
      </c>
      <c r="G51" s="27">
        <f t="shared" si="4"/>
        <v>2852</v>
      </c>
      <c r="H51" s="28">
        <f t="shared" si="4"/>
        <v>0</v>
      </c>
      <c r="I51" s="27">
        <f t="shared" si="4"/>
        <v>4</v>
      </c>
      <c r="J51" s="29">
        <f t="shared" si="4"/>
        <v>4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20</v>
      </c>
      <c r="F73" s="44">
        <f t="shared" ref="F73:M73" si="12">SUM(F74:F75)</f>
        <v>4965</v>
      </c>
      <c r="G73" s="44">
        <f t="shared" si="12"/>
        <v>2852</v>
      </c>
      <c r="H73" s="45">
        <f t="shared" si="12"/>
        <v>0</v>
      </c>
      <c r="I73" s="44">
        <f t="shared" si="12"/>
        <v>4</v>
      </c>
      <c r="J73" s="46">
        <f t="shared" si="12"/>
        <v>4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4965</v>
      </c>
      <c r="G74" s="36">
        <v>2748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20</v>
      </c>
      <c r="F75" s="51">
        <v>0</v>
      </c>
      <c r="G75" s="51">
        <v>104</v>
      </c>
      <c r="H75" s="52">
        <v>0</v>
      </c>
      <c r="I75" s="51">
        <v>4</v>
      </c>
      <c r="J75" s="53">
        <v>4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577</v>
      </c>
      <c r="F77" s="27">
        <f t="shared" ref="F77:M77" si="13">F78+F81+F84+F85+F86+F87+F88</f>
        <v>1706</v>
      </c>
      <c r="G77" s="27">
        <f t="shared" si="13"/>
        <v>856</v>
      </c>
      <c r="H77" s="28">
        <f t="shared" si="13"/>
        <v>304</v>
      </c>
      <c r="I77" s="27">
        <f t="shared" si="13"/>
        <v>791</v>
      </c>
      <c r="J77" s="29">
        <f t="shared" si="13"/>
        <v>877</v>
      </c>
      <c r="K77" s="27">
        <f t="shared" si="13"/>
        <v>321</v>
      </c>
      <c r="L77" s="27">
        <f t="shared" si="13"/>
        <v>338</v>
      </c>
      <c r="M77" s="27">
        <f t="shared" si="13"/>
        <v>337.91399999999999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577</v>
      </c>
      <c r="F81" s="44">
        <f t="shared" ref="F81:M81" si="15">SUM(F82:F83)</f>
        <v>1450</v>
      </c>
      <c r="G81" s="44">
        <f t="shared" si="15"/>
        <v>798</v>
      </c>
      <c r="H81" s="45">
        <f t="shared" si="15"/>
        <v>304</v>
      </c>
      <c r="I81" s="44">
        <f t="shared" si="15"/>
        <v>791</v>
      </c>
      <c r="J81" s="46">
        <f t="shared" si="15"/>
        <v>877</v>
      </c>
      <c r="K81" s="44">
        <f t="shared" si="15"/>
        <v>321</v>
      </c>
      <c r="L81" s="44">
        <f t="shared" si="15"/>
        <v>338</v>
      </c>
      <c r="M81" s="44">
        <f t="shared" si="15"/>
        <v>337.91399999999999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577</v>
      </c>
      <c r="F83" s="51">
        <v>1450</v>
      </c>
      <c r="G83" s="51">
        <v>798</v>
      </c>
      <c r="H83" s="52">
        <v>304</v>
      </c>
      <c r="I83" s="51">
        <v>791</v>
      </c>
      <c r="J83" s="53">
        <v>877</v>
      </c>
      <c r="K83" s="51">
        <v>321</v>
      </c>
      <c r="L83" s="51">
        <v>338</v>
      </c>
      <c r="M83" s="51">
        <v>337.91399999999999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61</v>
      </c>
      <c r="G84" s="44">
        <v>49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195</v>
      </c>
      <c r="G88" s="44">
        <v>9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</v>
      </c>
      <c r="F90" s="27">
        <v>454</v>
      </c>
      <c r="G90" s="27">
        <v>735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42055</v>
      </c>
      <c r="F92" s="103">
        <f t="shared" ref="F92:M92" si="16">F4+F51+F77+F90</f>
        <v>66067</v>
      </c>
      <c r="G92" s="103">
        <f t="shared" si="16"/>
        <v>67236</v>
      </c>
      <c r="H92" s="104">
        <f t="shared" si="16"/>
        <v>67834</v>
      </c>
      <c r="I92" s="103">
        <f t="shared" si="16"/>
        <v>68788</v>
      </c>
      <c r="J92" s="105">
        <f t="shared" si="16"/>
        <v>69538</v>
      </c>
      <c r="K92" s="103">
        <f t="shared" si="16"/>
        <v>71317</v>
      </c>
      <c r="L92" s="103">
        <f t="shared" si="16"/>
        <v>76255</v>
      </c>
      <c r="M92" s="103">
        <f t="shared" si="16"/>
        <v>80318.620999999999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80988</v>
      </c>
      <c r="F4" s="27">
        <f t="shared" ref="F4:M4" si="0">F5+F8+F47</f>
        <v>120678</v>
      </c>
      <c r="G4" s="27">
        <f t="shared" si="0"/>
        <v>107333</v>
      </c>
      <c r="H4" s="28">
        <f t="shared" si="0"/>
        <v>77336</v>
      </c>
      <c r="I4" s="27">
        <f t="shared" si="0"/>
        <v>102485</v>
      </c>
      <c r="J4" s="29">
        <f t="shared" si="0"/>
        <v>102073</v>
      </c>
      <c r="K4" s="27">
        <f t="shared" si="0"/>
        <v>81477</v>
      </c>
      <c r="L4" s="27">
        <f t="shared" si="0"/>
        <v>85757</v>
      </c>
      <c r="M4" s="27">
        <f t="shared" si="0"/>
        <v>88017.851999999999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37431</v>
      </c>
      <c r="F5" s="59">
        <f t="shared" ref="F5:M5" si="1">SUM(F6:F7)</f>
        <v>41145</v>
      </c>
      <c r="G5" s="59">
        <f t="shared" si="1"/>
        <v>41417</v>
      </c>
      <c r="H5" s="60">
        <f t="shared" si="1"/>
        <v>49616</v>
      </c>
      <c r="I5" s="59">
        <f t="shared" si="1"/>
        <v>46153</v>
      </c>
      <c r="J5" s="61">
        <f t="shared" si="1"/>
        <v>43131</v>
      </c>
      <c r="K5" s="59">
        <f t="shared" si="1"/>
        <v>51505</v>
      </c>
      <c r="L5" s="59">
        <f t="shared" si="1"/>
        <v>56482</v>
      </c>
      <c r="M5" s="59">
        <f t="shared" si="1"/>
        <v>60131.440999999999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31008</v>
      </c>
      <c r="F6" s="36">
        <v>34321</v>
      </c>
      <c r="G6" s="36">
        <v>41417</v>
      </c>
      <c r="H6" s="37">
        <v>43789</v>
      </c>
      <c r="I6" s="36">
        <v>37922</v>
      </c>
      <c r="J6" s="38">
        <v>35003</v>
      </c>
      <c r="K6" s="36">
        <v>45357</v>
      </c>
      <c r="L6" s="36">
        <v>49416</v>
      </c>
      <c r="M6" s="36">
        <v>52690.432000000001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6423</v>
      </c>
      <c r="F7" s="51">
        <v>6824</v>
      </c>
      <c r="G7" s="51">
        <v>0</v>
      </c>
      <c r="H7" s="52">
        <v>5827</v>
      </c>
      <c r="I7" s="51">
        <v>8231</v>
      </c>
      <c r="J7" s="53">
        <v>8128</v>
      </c>
      <c r="K7" s="51">
        <v>6148</v>
      </c>
      <c r="L7" s="51">
        <v>7066</v>
      </c>
      <c r="M7" s="51">
        <v>7441.009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43547</v>
      </c>
      <c r="F8" s="59">
        <f t="shared" ref="F8:M8" si="2">SUM(F9:F46)</f>
        <v>79524</v>
      </c>
      <c r="G8" s="59">
        <f t="shared" si="2"/>
        <v>65916</v>
      </c>
      <c r="H8" s="60">
        <f t="shared" si="2"/>
        <v>27720</v>
      </c>
      <c r="I8" s="59">
        <f t="shared" si="2"/>
        <v>56332</v>
      </c>
      <c r="J8" s="61">
        <f t="shared" si="2"/>
        <v>58942</v>
      </c>
      <c r="K8" s="59">
        <f t="shared" si="2"/>
        <v>29972</v>
      </c>
      <c r="L8" s="59">
        <f t="shared" si="2"/>
        <v>29275</v>
      </c>
      <c r="M8" s="59">
        <f t="shared" si="2"/>
        <v>27886.411000000004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3728</v>
      </c>
      <c r="F9" s="36">
        <v>4942</v>
      </c>
      <c r="G9" s="36">
        <v>6163</v>
      </c>
      <c r="H9" s="37">
        <v>0</v>
      </c>
      <c r="I9" s="36">
        <v>9</v>
      </c>
      <c r="J9" s="38">
        <v>5015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3230</v>
      </c>
      <c r="F10" s="44">
        <v>1747</v>
      </c>
      <c r="G10" s="44">
        <v>563</v>
      </c>
      <c r="H10" s="45">
        <v>165</v>
      </c>
      <c r="I10" s="44">
        <v>996</v>
      </c>
      <c r="J10" s="46">
        <v>911</v>
      </c>
      <c r="K10" s="44">
        <v>231</v>
      </c>
      <c r="L10" s="44">
        <v>112</v>
      </c>
      <c r="M10" s="44">
        <v>118.742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311</v>
      </c>
      <c r="F11" s="44">
        <v>865</v>
      </c>
      <c r="G11" s="44">
        <v>485</v>
      </c>
      <c r="H11" s="45">
        <v>241</v>
      </c>
      <c r="I11" s="44">
        <v>333</v>
      </c>
      <c r="J11" s="46">
        <v>294</v>
      </c>
      <c r="K11" s="44">
        <v>257</v>
      </c>
      <c r="L11" s="44">
        <v>325</v>
      </c>
      <c r="M11" s="44">
        <v>268.65999999999997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182</v>
      </c>
      <c r="G12" s="44">
        <v>387</v>
      </c>
      <c r="H12" s="45">
        <v>120</v>
      </c>
      <c r="I12" s="44">
        <v>0</v>
      </c>
      <c r="J12" s="46">
        <v>0</v>
      </c>
      <c r="K12" s="44">
        <v>132</v>
      </c>
      <c r="L12" s="44">
        <v>132</v>
      </c>
      <c r="M12" s="44">
        <v>138.99599999999998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4</v>
      </c>
      <c r="G13" s="44">
        <v>23</v>
      </c>
      <c r="H13" s="45">
        <v>0</v>
      </c>
      <c r="I13" s="44">
        <v>10</v>
      </c>
      <c r="J13" s="46">
        <v>15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652</v>
      </c>
      <c r="F14" s="44">
        <v>361</v>
      </c>
      <c r="G14" s="44">
        <v>812</v>
      </c>
      <c r="H14" s="45">
        <v>411</v>
      </c>
      <c r="I14" s="44">
        <v>695</v>
      </c>
      <c r="J14" s="46">
        <v>718</v>
      </c>
      <c r="K14" s="44">
        <v>348</v>
      </c>
      <c r="L14" s="44">
        <v>418</v>
      </c>
      <c r="M14" s="44">
        <v>440.29899999999998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954</v>
      </c>
      <c r="F15" s="44">
        <v>929</v>
      </c>
      <c r="G15" s="44">
        <v>895</v>
      </c>
      <c r="H15" s="45">
        <v>1013</v>
      </c>
      <c r="I15" s="44">
        <v>412</v>
      </c>
      <c r="J15" s="46">
        <v>645</v>
      </c>
      <c r="K15" s="44">
        <v>669</v>
      </c>
      <c r="L15" s="44">
        <v>966</v>
      </c>
      <c r="M15" s="44">
        <v>1017.0079999999999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236</v>
      </c>
      <c r="F16" s="44">
        <v>248</v>
      </c>
      <c r="G16" s="44">
        <v>139</v>
      </c>
      <c r="H16" s="45">
        <v>167</v>
      </c>
      <c r="I16" s="44">
        <v>254</v>
      </c>
      <c r="J16" s="46">
        <v>279</v>
      </c>
      <c r="K16" s="44">
        <v>175</v>
      </c>
      <c r="L16" s="44">
        <v>175</v>
      </c>
      <c r="M16" s="44">
        <v>184.27499999999998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1327</v>
      </c>
      <c r="F17" s="44">
        <v>139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61</v>
      </c>
      <c r="H21" s="45">
        <v>0</v>
      </c>
      <c r="I21" s="44">
        <v>10</v>
      </c>
      <c r="J21" s="46">
        <v>10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21746</v>
      </c>
      <c r="F22" s="44">
        <v>55335</v>
      </c>
      <c r="G22" s="44">
        <v>45343</v>
      </c>
      <c r="H22" s="45">
        <v>15200</v>
      </c>
      <c r="I22" s="44">
        <v>44568</v>
      </c>
      <c r="J22" s="46">
        <v>40777</v>
      </c>
      <c r="K22" s="44">
        <v>17922</v>
      </c>
      <c r="L22" s="44">
        <v>16418</v>
      </c>
      <c r="M22" s="44">
        <v>15465.124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1028</v>
      </c>
      <c r="F23" s="44">
        <v>307</v>
      </c>
      <c r="G23" s="44">
        <v>334</v>
      </c>
      <c r="H23" s="45">
        <v>359</v>
      </c>
      <c r="I23" s="44">
        <v>496</v>
      </c>
      <c r="J23" s="46">
        <v>512</v>
      </c>
      <c r="K23" s="44">
        <v>353</v>
      </c>
      <c r="L23" s="44">
        <v>452</v>
      </c>
      <c r="M23" s="44">
        <v>477.286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5</v>
      </c>
      <c r="F24" s="44">
        <v>3</v>
      </c>
      <c r="G24" s="44">
        <v>2</v>
      </c>
      <c r="H24" s="45">
        <v>12</v>
      </c>
      <c r="I24" s="44">
        <v>6</v>
      </c>
      <c r="J24" s="46">
        <v>6</v>
      </c>
      <c r="K24" s="44">
        <v>10</v>
      </c>
      <c r="L24" s="44">
        <v>10</v>
      </c>
      <c r="M24" s="44">
        <v>11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1205</v>
      </c>
      <c r="J25" s="46">
        <v>1862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300</v>
      </c>
      <c r="J27" s="46">
        <v>300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579</v>
      </c>
      <c r="F29" s="44">
        <v>635</v>
      </c>
      <c r="G29" s="44">
        <v>540</v>
      </c>
      <c r="H29" s="45">
        <v>595</v>
      </c>
      <c r="I29" s="44">
        <v>339</v>
      </c>
      <c r="J29" s="46">
        <v>338</v>
      </c>
      <c r="K29" s="44">
        <v>368</v>
      </c>
      <c r="L29" s="44">
        <v>468</v>
      </c>
      <c r="M29" s="44">
        <v>492.59199999999998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5</v>
      </c>
      <c r="F30" s="44">
        <v>8</v>
      </c>
      <c r="G30" s="44">
        <v>45</v>
      </c>
      <c r="H30" s="45">
        <v>290</v>
      </c>
      <c r="I30" s="44">
        <v>10</v>
      </c>
      <c r="J30" s="46">
        <v>10</v>
      </c>
      <c r="K30" s="44">
        <v>235</v>
      </c>
      <c r="L30" s="44">
        <v>235</v>
      </c>
      <c r="M30" s="44">
        <v>247.45499999999998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12</v>
      </c>
      <c r="F31" s="44">
        <v>28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57</v>
      </c>
      <c r="F32" s="44">
        <v>89</v>
      </c>
      <c r="G32" s="44">
        <v>85</v>
      </c>
      <c r="H32" s="45">
        <v>0</v>
      </c>
      <c r="I32" s="44">
        <v>18</v>
      </c>
      <c r="J32" s="46">
        <v>27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153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166</v>
      </c>
      <c r="F37" s="44">
        <v>1750</v>
      </c>
      <c r="G37" s="44">
        <v>76</v>
      </c>
      <c r="H37" s="45">
        <v>198</v>
      </c>
      <c r="I37" s="44">
        <v>657</v>
      </c>
      <c r="J37" s="46">
        <v>645</v>
      </c>
      <c r="K37" s="44">
        <v>202</v>
      </c>
      <c r="L37" s="44">
        <v>202</v>
      </c>
      <c r="M37" s="44">
        <v>284.26099999999997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567</v>
      </c>
      <c r="F38" s="44">
        <v>1497</v>
      </c>
      <c r="G38" s="44">
        <v>571</v>
      </c>
      <c r="H38" s="45">
        <v>707</v>
      </c>
      <c r="I38" s="44">
        <v>473</v>
      </c>
      <c r="J38" s="46">
        <v>456</v>
      </c>
      <c r="K38" s="44">
        <v>622</v>
      </c>
      <c r="L38" s="44">
        <v>723</v>
      </c>
      <c r="M38" s="44">
        <v>761.09999999999991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811</v>
      </c>
      <c r="F39" s="44">
        <v>945</v>
      </c>
      <c r="G39" s="44">
        <v>1631</v>
      </c>
      <c r="H39" s="45">
        <v>140</v>
      </c>
      <c r="I39" s="44">
        <v>578</v>
      </c>
      <c r="J39" s="46">
        <v>1617</v>
      </c>
      <c r="K39" s="44">
        <v>187</v>
      </c>
      <c r="L39" s="44">
        <v>155</v>
      </c>
      <c r="M39" s="44">
        <v>163.21499999999997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2636</v>
      </c>
      <c r="F40" s="44">
        <v>3108</v>
      </c>
      <c r="G40" s="44">
        <v>3535</v>
      </c>
      <c r="H40" s="45">
        <v>2160</v>
      </c>
      <c r="I40" s="44">
        <v>2200</v>
      </c>
      <c r="J40" s="46">
        <v>1671</v>
      </c>
      <c r="K40" s="44">
        <v>2200</v>
      </c>
      <c r="L40" s="44">
        <v>2622</v>
      </c>
      <c r="M40" s="44">
        <v>2761.5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60</v>
      </c>
      <c r="F41" s="44">
        <v>59</v>
      </c>
      <c r="G41" s="44">
        <v>142</v>
      </c>
      <c r="H41" s="45">
        <v>71</v>
      </c>
      <c r="I41" s="44">
        <v>65</v>
      </c>
      <c r="J41" s="46">
        <v>65</v>
      </c>
      <c r="K41" s="44">
        <v>84</v>
      </c>
      <c r="L41" s="44">
        <v>84</v>
      </c>
      <c r="M41" s="44">
        <v>88.451999999999998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4099</v>
      </c>
      <c r="F42" s="44">
        <v>4252</v>
      </c>
      <c r="G42" s="44">
        <v>3732</v>
      </c>
      <c r="H42" s="45">
        <v>2502</v>
      </c>
      <c r="I42" s="44">
        <v>2272</v>
      </c>
      <c r="J42" s="46">
        <v>2312</v>
      </c>
      <c r="K42" s="44">
        <v>3784</v>
      </c>
      <c r="L42" s="44">
        <v>3108</v>
      </c>
      <c r="M42" s="44">
        <v>2937.0600000000004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188</v>
      </c>
      <c r="F43" s="44">
        <v>170</v>
      </c>
      <c r="G43" s="44">
        <v>67</v>
      </c>
      <c r="H43" s="45">
        <v>745</v>
      </c>
      <c r="I43" s="44">
        <v>24</v>
      </c>
      <c r="J43" s="46">
        <v>108</v>
      </c>
      <c r="K43" s="44">
        <v>0</v>
      </c>
      <c r="L43" s="44">
        <v>0</v>
      </c>
      <c r="M43" s="44">
        <v>-2.2000000000000242E-2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</v>
      </c>
      <c r="F44" s="44">
        <v>128</v>
      </c>
      <c r="G44" s="44">
        <v>84</v>
      </c>
      <c r="H44" s="45">
        <v>2424</v>
      </c>
      <c r="I44" s="44">
        <v>383</v>
      </c>
      <c r="J44" s="46">
        <v>334</v>
      </c>
      <c r="K44" s="44">
        <v>1982</v>
      </c>
      <c r="L44" s="44">
        <v>2449</v>
      </c>
      <c r="M44" s="44">
        <v>1796.8819999999998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1142</v>
      </c>
      <c r="F45" s="44">
        <v>1793</v>
      </c>
      <c r="G45" s="44">
        <v>48</v>
      </c>
      <c r="H45" s="45">
        <v>200</v>
      </c>
      <c r="I45" s="44">
        <v>14</v>
      </c>
      <c r="J45" s="46">
        <v>9</v>
      </c>
      <c r="K45" s="44">
        <v>211</v>
      </c>
      <c r="L45" s="44">
        <v>221</v>
      </c>
      <c r="M45" s="44">
        <v>232.52599999999998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5</v>
      </c>
      <c r="J46" s="53">
        <v>6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10</v>
      </c>
      <c r="F47" s="59">
        <f t="shared" ref="F47:M47" si="3">SUM(F48:F49)</f>
        <v>9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10</v>
      </c>
      <c r="F48" s="36">
        <v>9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1612</v>
      </c>
      <c r="F51" s="27">
        <f t="shared" ref="F51:M51" si="4">F52+F59+F62+F63+F64+F72+F73</f>
        <v>14035</v>
      </c>
      <c r="G51" s="27">
        <f t="shared" si="4"/>
        <v>4030</v>
      </c>
      <c r="H51" s="28">
        <f t="shared" si="4"/>
        <v>4178</v>
      </c>
      <c r="I51" s="27">
        <f t="shared" si="4"/>
        <v>4764</v>
      </c>
      <c r="J51" s="29">
        <f t="shared" si="4"/>
        <v>4790</v>
      </c>
      <c r="K51" s="27">
        <f t="shared" si="4"/>
        <v>5419</v>
      </c>
      <c r="L51" s="27">
        <f t="shared" si="4"/>
        <v>3700</v>
      </c>
      <c r="M51" s="27">
        <f t="shared" si="4"/>
        <v>3699.5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1511</v>
      </c>
      <c r="F72" s="44">
        <v>13841</v>
      </c>
      <c r="G72" s="44">
        <v>3661</v>
      </c>
      <c r="H72" s="45">
        <v>4178</v>
      </c>
      <c r="I72" s="44">
        <v>4566</v>
      </c>
      <c r="J72" s="46">
        <v>4566</v>
      </c>
      <c r="K72" s="44">
        <v>5419</v>
      </c>
      <c r="L72" s="44">
        <v>3700</v>
      </c>
      <c r="M72" s="44">
        <v>3699.5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101</v>
      </c>
      <c r="F73" s="44">
        <f t="shared" ref="F73:M73" si="12">SUM(F74:F75)</f>
        <v>194</v>
      </c>
      <c r="G73" s="44">
        <f t="shared" si="12"/>
        <v>369</v>
      </c>
      <c r="H73" s="45">
        <f t="shared" si="12"/>
        <v>0</v>
      </c>
      <c r="I73" s="44">
        <f t="shared" si="12"/>
        <v>198</v>
      </c>
      <c r="J73" s="46">
        <f t="shared" si="12"/>
        <v>224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39</v>
      </c>
      <c r="F74" s="36">
        <v>194</v>
      </c>
      <c r="G74" s="36">
        <v>369</v>
      </c>
      <c r="H74" s="37">
        <v>0</v>
      </c>
      <c r="I74" s="36">
        <v>15</v>
      </c>
      <c r="J74" s="38">
        <v>41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62</v>
      </c>
      <c r="F75" s="51">
        <v>0</v>
      </c>
      <c r="G75" s="51">
        <v>0</v>
      </c>
      <c r="H75" s="52">
        <v>0</v>
      </c>
      <c r="I75" s="51">
        <v>183</v>
      </c>
      <c r="J75" s="53">
        <v>183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7218</v>
      </c>
      <c r="F77" s="27">
        <f t="shared" ref="F77:M77" si="13">F78+F81+F84+F85+F86+F87+F88</f>
        <v>18400</v>
      </c>
      <c r="G77" s="27">
        <f t="shared" si="13"/>
        <v>36246</v>
      </c>
      <c r="H77" s="28">
        <f t="shared" si="13"/>
        <v>14768</v>
      </c>
      <c r="I77" s="27">
        <f t="shared" si="13"/>
        <v>20590</v>
      </c>
      <c r="J77" s="29">
        <f t="shared" si="13"/>
        <v>20601</v>
      </c>
      <c r="K77" s="27">
        <f t="shared" si="13"/>
        <v>1599</v>
      </c>
      <c r="L77" s="27">
        <f t="shared" si="13"/>
        <v>123</v>
      </c>
      <c r="M77" s="27">
        <f t="shared" si="13"/>
        <v>20122.738999999998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5942</v>
      </c>
      <c r="F78" s="59">
        <f t="shared" ref="F78:M78" si="14">SUM(F79:F80)</f>
        <v>15868</v>
      </c>
      <c r="G78" s="59">
        <f t="shared" si="14"/>
        <v>27299</v>
      </c>
      <c r="H78" s="60">
        <f t="shared" si="14"/>
        <v>14150</v>
      </c>
      <c r="I78" s="59">
        <f t="shared" si="14"/>
        <v>19670</v>
      </c>
      <c r="J78" s="61">
        <f t="shared" si="14"/>
        <v>19670</v>
      </c>
      <c r="K78" s="59">
        <f t="shared" si="14"/>
        <v>0</v>
      </c>
      <c r="L78" s="59">
        <f t="shared" si="14"/>
        <v>0</v>
      </c>
      <c r="M78" s="59">
        <f t="shared" si="14"/>
        <v>20000.014999999999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5942</v>
      </c>
      <c r="F79" s="36">
        <v>15868</v>
      </c>
      <c r="G79" s="36">
        <v>27299</v>
      </c>
      <c r="H79" s="37">
        <v>14150</v>
      </c>
      <c r="I79" s="36">
        <v>19670</v>
      </c>
      <c r="J79" s="38">
        <v>19670</v>
      </c>
      <c r="K79" s="36">
        <v>0</v>
      </c>
      <c r="L79" s="36">
        <v>0</v>
      </c>
      <c r="M79" s="36">
        <v>20000.014999999999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1276</v>
      </c>
      <c r="F81" s="44">
        <f t="shared" ref="F81:M81" si="15">SUM(F82:F83)</f>
        <v>2325</v>
      </c>
      <c r="G81" s="44">
        <f t="shared" si="15"/>
        <v>8947</v>
      </c>
      <c r="H81" s="45">
        <f t="shared" si="15"/>
        <v>618</v>
      </c>
      <c r="I81" s="44">
        <f t="shared" si="15"/>
        <v>920</v>
      </c>
      <c r="J81" s="46">
        <f t="shared" si="15"/>
        <v>931</v>
      </c>
      <c r="K81" s="44">
        <f t="shared" si="15"/>
        <v>1599</v>
      </c>
      <c r="L81" s="44">
        <f t="shared" si="15"/>
        <v>123</v>
      </c>
      <c r="M81" s="44">
        <f t="shared" si="15"/>
        <v>122.724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1078</v>
      </c>
      <c r="G82" s="36">
        <v>0</v>
      </c>
      <c r="H82" s="37">
        <v>0</v>
      </c>
      <c r="I82" s="36">
        <v>500</v>
      </c>
      <c r="J82" s="38">
        <v>500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1276</v>
      </c>
      <c r="F83" s="51">
        <v>1247</v>
      </c>
      <c r="G83" s="51">
        <v>8947</v>
      </c>
      <c r="H83" s="52">
        <v>618</v>
      </c>
      <c r="I83" s="51">
        <v>420</v>
      </c>
      <c r="J83" s="53">
        <v>431</v>
      </c>
      <c r="K83" s="51">
        <v>1599</v>
      </c>
      <c r="L83" s="51">
        <v>123</v>
      </c>
      <c r="M83" s="51">
        <v>122.724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200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7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</v>
      </c>
      <c r="F90" s="27">
        <v>0</v>
      </c>
      <c r="G90" s="27">
        <v>89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89820</v>
      </c>
      <c r="F92" s="103">
        <f t="shared" ref="F92:M92" si="16">F4+F51+F77+F90</f>
        <v>153113</v>
      </c>
      <c r="G92" s="103">
        <f t="shared" si="16"/>
        <v>147698</v>
      </c>
      <c r="H92" s="104">
        <f t="shared" si="16"/>
        <v>96282</v>
      </c>
      <c r="I92" s="103">
        <f t="shared" si="16"/>
        <v>127839</v>
      </c>
      <c r="J92" s="105">
        <f t="shared" si="16"/>
        <v>127464</v>
      </c>
      <c r="K92" s="103">
        <f t="shared" si="16"/>
        <v>88495</v>
      </c>
      <c r="L92" s="103">
        <f t="shared" si="16"/>
        <v>89580</v>
      </c>
      <c r="M92" s="103">
        <f t="shared" si="16"/>
        <v>111840.091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64818</v>
      </c>
      <c r="F4" s="27">
        <f t="shared" ref="F4:M4" si="0">F5+F8+F47</f>
        <v>79784</v>
      </c>
      <c r="G4" s="27">
        <f t="shared" si="0"/>
        <v>74542</v>
      </c>
      <c r="H4" s="28">
        <f t="shared" si="0"/>
        <v>90451</v>
      </c>
      <c r="I4" s="27">
        <f t="shared" si="0"/>
        <v>89577</v>
      </c>
      <c r="J4" s="29">
        <f t="shared" si="0"/>
        <v>85806</v>
      </c>
      <c r="K4" s="27">
        <f t="shared" si="0"/>
        <v>126634</v>
      </c>
      <c r="L4" s="27">
        <f t="shared" si="0"/>
        <v>169826</v>
      </c>
      <c r="M4" s="27">
        <f t="shared" si="0"/>
        <v>178861.80800000002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34571</v>
      </c>
      <c r="F5" s="59">
        <f t="shared" ref="F5:M5" si="1">SUM(F6:F7)</f>
        <v>41823</v>
      </c>
      <c r="G5" s="59">
        <f t="shared" si="1"/>
        <v>46156</v>
      </c>
      <c r="H5" s="60">
        <f t="shared" si="1"/>
        <v>56607</v>
      </c>
      <c r="I5" s="59">
        <f t="shared" si="1"/>
        <v>56850</v>
      </c>
      <c r="J5" s="61">
        <f t="shared" si="1"/>
        <v>51585</v>
      </c>
      <c r="K5" s="59">
        <f t="shared" si="1"/>
        <v>87917</v>
      </c>
      <c r="L5" s="59">
        <f t="shared" si="1"/>
        <v>124397</v>
      </c>
      <c r="M5" s="59">
        <f t="shared" si="1"/>
        <v>134472.098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29012</v>
      </c>
      <c r="F6" s="36">
        <v>34906</v>
      </c>
      <c r="G6" s="36">
        <v>46156</v>
      </c>
      <c r="H6" s="37">
        <v>49524</v>
      </c>
      <c r="I6" s="36">
        <v>52633</v>
      </c>
      <c r="J6" s="38">
        <v>47369</v>
      </c>
      <c r="K6" s="36">
        <v>80436</v>
      </c>
      <c r="L6" s="36">
        <v>115816</v>
      </c>
      <c r="M6" s="36">
        <v>125436.493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5559</v>
      </c>
      <c r="F7" s="51">
        <v>6917</v>
      </c>
      <c r="G7" s="51">
        <v>0</v>
      </c>
      <c r="H7" s="52">
        <v>7083</v>
      </c>
      <c r="I7" s="51">
        <v>4217</v>
      </c>
      <c r="J7" s="53">
        <v>4216</v>
      </c>
      <c r="K7" s="51">
        <v>7481</v>
      </c>
      <c r="L7" s="51">
        <v>8581</v>
      </c>
      <c r="M7" s="51">
        <v>9035.6049999999996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30168</v>
      </c>
      <c r="F8" s="59">
        <f t="shared" ref="F8:M8" si="2">SUM(F9:F46)</f>
        <v>37910</v>
      </c>
      <c r="G8" s="59">
        <f t="shared" si="2"/>
        <v>28386</v>
      </c>
      <c r="H8" s="60">
        <f t="shared" si="2"/>
        <v>33844</v>
      </c>
      <c r="I8" s="59">
        <f t="shared" si="2"/>
        <v>32727</v>
      </c>
      <c r="J8" s="61">
        <f t="shared" si="2"/>
        <v>34221</v>
      </c>
      <c r="K8" s="59">
        <f t="shared" si="2"/>
        <v>38717</v>
      </c>
      <c r="L8" s="59">
        <f t="shared" si="2"/>
        <v>45429</v>
      </c>
      <c r="M8" s="59">
        <f t="shared" si="2"/>
        <v>44389.710000000006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134</v>
      </c>
      <c r="F9" s="36">
        <v>79</v>
      </c>
      <c r="G9" s="36">
        <v>52</v>
      </c>
      <c r="H9" s="37">
        <v>0</v>
      </c>
      <c r="I9" s="36">
        <v>87</v>
      </c>
      <c r="J9" s="38">
        <v>80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33</v>
      </c>
      <c r="F10" s="44">
        <v>218</v>
      </c>
      <c r="G10" s="44">
        <v>342</v>
      </c>
      <c r="H10" s="45">
        <v>463</v>
      </c>
      <c r="I10" s="44">
        <v>55</v>
      </c>
      <c r="J10" s="46">
        <v>37</v>
      </c>
      <c r="K10" s="44">
        <v>1972</v>
      </c>
      <c r="L10" s="44">
        <v>472</v>
      </c>
      <c r="M10" s="44">
        <v>496.96100000000001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921</v>
      </c>
      <c r="F11" s="44">
        <v>11296</v>
      </c>
      <c r="G11" s="44">
        <v>6170</v>
      </c>
      <c r="H11" s="45">
        <v>581</v>
      </c>
      <c r="I11" s="44">
        <v>6669</v>
      </c>
      <c r="J11" s="46">
        <v>9609</v>
      </c>
      <c r="K11" s="44">
        <v>574</v>
      </c>
      <c r="L11" s="44">
        <v>594</v>
      </c>
      <c r="M11" s="44">
        <v>625.92199999999991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124</v>
      </c>
      <c r="F13" s="44">
        <v>82</v>
      </c>
      <c r="G13" s="44">
        <v>138</v>
      </c>
      <c r="H13" s="45">
        <v>0</v>
      </c>
      <c r="I13" s="44">
        <v>150</v>
      </c>
      <c r="J13" s="46">
        <v>150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96</v>
      </c>
      <c r="F14" s="44">
        <v>130</v>
      </c>
      <c r="G14" s="44">
        <v>58</v>
      </c>
      <c r="H14" s="45">
        <v>250</v>
      </c>
      <c r="I14" s="44">
        <v>294</v>
      </c>
      <c r="J14" s="46">
        <v>266</v>
      </c>
      <c r="K14" s="44">
        <v>253</v>
      </c>
      <c r="L14" s="44">
        <v>253</v>
      </c>
      <c r="M14" s="44">
        <v>266.173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621</v>
      </c>
      <c r="F15" s="44">
        <v>503</v>
      </c>
      <c r="G15" s="44">
        <v>720</v>
      </c>
      <c r="H15" s="45">
        <v>1060</v>
      </c>
      <c r="I15" s="44">
        <v>689</v>
      </c>
      <c r="J15" s="46">
        <v>641</v>
      </c>
      <c r="K15" s="44">
        <v>2110</v>
      </c>
      <c r="L15" s="44">
        <v>1956</v>
      </c>
      <c r="M15" s="44">
        <v>2250.1410000000001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8497</v>
      </c>
      <c r="F16" s="44">
        <v>10306</v>
      </c>
      <c r="G16" s="44">
        <v>9329</v>
      </c>
      <c r="H16" s="45">
        <v>12640</v>
      </c>
      <c r="I16" s="44">
        <v>9765</v>
      </c>
      <c r="J16" s="46">
        <v>8260</v>
      </c>
      <c r="K16" s="44">
        <v>15063</v>
      </c>
      <c r="L16" s="44">
        <v>16431</v>
      </c>
      <c r="M16" s="44">
        <v>15638.928000000002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55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1801</v>
      </c>
      <c r="F22" s="44">
        <v>2286</v>
      </c>
      <c r="G22" s="44">
        <v>2826</v>
      </c>
      <c r="H22" s="45">
        <v>0</v>
      </c>
      <c r="I22" s="44">
        <v>2742</v>
      </c>
      <c r="J22" s="46">
        <v>2313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</v>
      </c>
      <c r="F23" s="44">
        <v>11</v>
      </c>
      <c r="G23" s="44">
        <v>0</v>
      </c>
      <c r="H23" s="45">
        <v>237</v>
      </c>
      <c r="I23" s="44">
        <v>1</v>
      </c>
      <c r="J23" s="46">
        <v>0</v>
      </c>
      <c r="K23" s="44">
        <v>739</v>
      </c>
      <c r="L23" s="44">
        <v>239</v>
      </c>
      <c r="M23" s="44">
        <v>251.42400000000001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1</v>
      </c>
      <c r="H24" s="45">
        <v>0</v>
      </c>
      <c r="I24" s="44">
        <v>0</v>
      </c>
      <c r="J24" s="46">
        <v>1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695</v>
      </c>
      <c r="J25" s="46">
        <v>662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2</v>
      </c>
      <c r="G30" s="44">
        <v>0</v>
      </c>
      <c r="H30" s="45">
        <v>1146</v>
      </c>
      <c r="I30" s="44">
        <v>0</v>
      </c>
      <c r="J30" s="46">
        <v>0</v>
      </c>
      <c r="K30" s="44">
        <v>1168</v>
      </c>
      <c r="L30" s="44">
        <v>1177</v>
      </c>
      <c r="M30" s="44">
        <v>1239.664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11740</v>
      </c>
      <c r="F31" s="44">
        <v>1702</v>
      </c>
      <c r="G31" s="44">
        <v>1729</v>
      </c>
      <c r="H31" s="45">
        <v>7286</v>
      </c>
      <c r="I31" s="44">
        <v>1800</v>
      </c>
      <c r="J31" s="46">
        <v>2012</v>
      </c>
      <c r="K31" s="44">
        <v>7714</v>
      </c>
      <c r="L31" s="44">
        <v>10402</v>
      </c>
      <c r="M31" s="44">
        <v>8508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</v>
      </c>
      <c r="F32" s="44">
        <v>16</v>
      </c>
      <c r="G32" s="44">
        <v>7</v>
      </c>
      <c r="H32" s="45">
        <v>0</v>
      </c>
      <c r="I32" s="44">
        <v>4</v>
      </c>
      <c r="J32" s="46">
        <v>4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4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18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111</v>
      </c>
      <c r="F37" s="44">
        <v>1423</v>
      </c>
      <c r="G37" s="44">
        <v>130</v>
      </c>
      <c r="H37" s="45">
        <v>171</v>
      </c>
      <c r="I37" s="44">
        <v>1774</v>
      </c>
      <c r="J37" s="46">
        <v>849</v>
      </c>
      <c r="K37" s="44">
        <v>18</v>
      </c>
      <c r="L37" s="44">
        <v>18</v>
      </c>
      <c r="M37" s="44">
        <v>18.954000000000001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1194</v>
      </c>
      <c r="F38" s="44">
        <v>1709</v>
      </c>
      <c r="G38" s="44">
        <v>1677</v>
      </c>
      <c r="H38" s="45">
        <v>2004</v>
      </c>
      <c r="I38" s="44">
        <v>2316</v>
      </c>
      <c r="J38" s="46">
        <v>2581</v>
      </c>
      <c r="K38" s="44">
        <v>2152</v>
      </c>
      <c r="L38" s="44">
        <v>2152</v>
      </c>
      <c r="M38" s="44">
        <v>2260.6419999999998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189</v>
      </c>
      <c r="F39" s="44">
        <v>685</v>
      </c>
      <c r="G39" s="44">
        <v>676</v>
      </c>
      <c r="H39" s="45">
        <v>0</v>
      </c>
      <c r="I39" s="44">
        <v>368</v>
      </c>
      <c r="J39" s="46">
        <v>711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2692</v>
      </c>
      <c r="F40" s="44">
        <v>5687</v>
      </c>
      <c r="G40" s="44">
        <v>2996</v>
      </c>
      <c r="H40" s="45">
        <v>2785</v>
      </c>
      <c r="I40" s="44">
        <v>4096</v>
      </c>
      <c r="J40" s="46">
        <v>4212</v>
      </c>
      <c r="K40" s="44">
        <v>2784</v>
      </c>
      <c r="L40" s="44">
        <v>8100</v>
      </c>
      <c r="M40" s="44">
        <v>8512.9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100</v>
      </c>
      <c r="I41" s="44">
        <v>0</v>
      </c>
      <c r="J41" s="46">
        <v>0</v>
      </c>
      <c r="K41" s="44">
        <v>115</v>
      </c>
      <c r="L41" s="44">
        <v>115</v>
      </c>
      <c r="M41" s="44">
        <v>121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1502</v>
      </c>
      <c r="F42" s="44">
        <v>1192</v>
      </c>
      <c r="G42" s="44">
        <v>1082</v>
      </c>
      <c r="H42" s="45">
        <v>2510</v>
      </c>
      <c r="I42" s="44">
        <v>983</v>
      </c>
      <c r="J42" s="46">
        <v>1072</v>
      </c>
      <c r="K42" s="44">
        <v>2711</v>
      </c>
      <c r="L42" s="44">
        <v>2160</v>
      </c>
      <c r="M42" s="44">
        <v>2765.953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113</v>
      </c>
      <c r="F43" s="44">
        <v>220</v>
      </c>
      <c r="G43" s="44">
        <v>56</v>
      </c>
      <c r="H43" s="45">
        <v>1582</v>
      </c>
      <c r="I43" s="44">
        <v>29</v>
      </c>
      <c r="J43" s="46">
        <v>59</v>
      </c>
      <c r="K43" s="44">
        <v>297</v>
      </c>
      <c r="L43" s="44">
        <v>313</v>
      </c>
      <c r="M43" s="44">
        <v>329.92099999999999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73</v>
      </c>
      <c r="F44" s="44">
        <v>84</v>
      </c>
      <c r="G44" s="44">
        <v>72</v>
      </c>
      <c r="H44" s="45">
        <v>669</v>
      </c>
      <c r="I44" s="44">
        <v>115</v>
      </c>
      <c r="J44" s="46">
        <v>136</v>
      </c>
      <c r="K44" s="44">
        <v>679</v>
      </c>
      <c r="L44" s="44">
        <v>679</v>
      </c>
      <c r="M44" s="44">
        <v>715.43099999999993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259</v>
      </c>
      <c r="F45" s="44">
        <v>257</v>
      </c>
      <c r="G45" s="44">
        <v>325</v>
      </c>
      <c r="H45" s="45">
        <v>360</v>
      </c>
      <c r="I45" s="44">
        <v>43</v>
      </c>
      <c r="J45" s="46">
        <v>514</v>
      </c>
      <c r="K45" s="44">
        <v>368</v>
      </c>
      <c r="L45" s="44">
        <v>368</v>
      </c>
      <c r="M45" s="44">
        <v>387.69600000000003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52</v>
      </c>
      <c r="J46" s="53">
        <v>52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79</v>
      </c>
      <c r="F47" s="59">
        <f t="shared" ref="F47:M47" si="3">SUM(F48:F49)</f>
        <v>51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79</v>
      </c>
      <c r="F48" s="36">
        <v>51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157</v>
      </c>
      <c r="F51" s="27">
        <f t="shared" ref="F51:M51" si="4">F52+F59+F62+F63+F64+F72+F73</f>
        <v>269</v>
      </c>
      <c r="G51" s="27">
        <f t="shared" si="4"/>
        <v>1844</v>
      </c>
      <c r="H51" s="28">
        <f t="shared" si="4"/>
        <v>2000</v>
      </c>
      <c r="I51" s="27">
        <f t="shared" si="4"/>
        <v>2013</v>
      </c>
      <c r="J51" s="29">
        <f t="shared" si="4"/>
        <v>2023</v>
      </c>
      <c r="K51" s="27">
        <f t="shared" si="4"/>
        <v>7000</v>
      </c>
      <c r="L51" s="27">
        <f t="shared" si="4"/>
        <v>8000</v>
      </c>
      <c r="M51" s="27">
        <f t="shared" si="4"/>
        <v>9000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84</v>
      </c>
      <c r="F52" s="36">
        <f t="shared" ref="F52:M52" si="5">F53+F56</f>
        <v>200</v>
      </c>
      <c r="G52" s="36">
        <f t="shared" si="5"/>
        <v>1730</v>
      </c>
      <c r="H52" s="37">
        <f t="shared" si="5"/>
        <v>2000</v>
      </c>
      <c r="I52" s="36">
        <f t="shared" si="5"/>
        <v>2000</v>
      </c>
      <c r="J52" s="38">
        <f t="shared" si="5"/>
        <v>2000</v>
      </c>
      <c r="K52" s="36">
        <f t="shared" si="5"/>
        <v>7000</v>
      </c>
      <c r="L52" s="36">
        <f t="shared" si="5"/>
        <v>8000</v>
      </c>
      <c r="M52" s="36">
        <f t="shared" si="5"/>
        <v>9000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84</v>
      </c>
      <c r="F56" s="51">
        <f t="shared" ref="F56:M56" si="7">SUM(F57:F58)</f>
        <v>200</v>
      </c>
      <c r="G56" s="51">
        <f t="shared" si="7"/>
        <v>1730</v>
      </c>
      <c r="H56" s="52">
        <f t="shared" si="7"/>
        <v>2000</v>
      </c>
      <c r="I56" s="51">
        <f t="shared" si="7"/>
        <v>2000</v>
      </c>
      <c r="J56" s="53">
        <f t="shared" si="7"/>
        <v>2000</v>
      </c>
      <c r="K56" s="51">
        <f t="shared" si="7"/>
        <v>7000</v>
      </c>
      <c r="L56" s="51">
        <f t="shared" si="7"/>
        <v>8000</v>
      </c>
      <c r="M56" s="51">
        <f t="shared" si="7"/>
        <v>9000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84</v>
      </c>
      <c r="F57" s="36">
        <v>200</v>
      </c>
      <c r="G57" s="36">
        <v>1730</v>
      </c>
      <c r="H57" s="37">
        <v>2000</v>
      </c>
      <c r="I57" s="36">
        <v>2000</v>
      </c>
      <c r="J57" s="38">
        <v>2000</v>
      </c>
      <c r="K57" s="36">
        <v>7000</v>
      </c>
      <c r="L57" s="36">
        <v>8000</v>
      </c>
      <c r="M57" s="36">
        <v>9000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73</v>
      </c>
      <c r="F73" s="44">
        <f t="shared" ref="F73:M73" si="12">SUM(F74:F75)</f>
        <v>69</v>
      </c>
      <c r="G73" s="44">
        <f t="shared" si="12"/>
        <v>114</v>
      </c>
      <c r="H73" s="45">
        <f t="shared" si="12"/>
        <v>0</v>
      </c>
      <c r="I73" s="44">
        <f t="shared" si="12"/>
        <v>13</v>
      </c>
      <c r="J73" s="46">
        <f t="shared" si="12"/>
        <v>23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53</v>
      </c>
      <c r="F74" s="36">
        <v>69</v>
      </c>
      <c r="G74" s="36">
        <v>114</v>
      </c>
      <c r="H74" s="37">
        <v>0</v>
      </c>
      <c r="I74" s="36">
        <v>13</v>
      </c>
      <c r="J74" s="38">
        <v>23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13444</v>
      </c>
      <c r="F77" s="27">
        <f t="shared" ref="F77:M77" si="13">F78+F81+F84+F85+F86+F87+F88</f>
        <v>14237</v>
      </c>
      <c r="G77" s="27">
        <f t="shared" si="13"/>
        <v>22808</v>
      </c>
      <c r="H77" s="28">
        <f t="shared" si="13"/>
        <v>46331</v>
      </c>
      <c r="I77" s="27">
        <f t="shared" si="13"/>
        <v>33499</v>
      </c>
      <c r="J77" s="29">
        <f t="shared" si="13"/>
        <v>35777</v>
      </c>
      <c r="K77" s="27">
        <f t="shared" si="13"/>
        <v>78026</v>
      </c>
      <c r="L77" s="27">
        <f t="shared" si="13"/>
        <v>59880</v>
      </c>
      <c r="M77" s="27">
        <f t="shared" si="13"/>
        <v>64873.412000000004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8979</v>
      </c>
      <c r="F78" s="59">
        <f t="shared" ref="F78:M78" si="14">SUM(F79:F80)</f>
        <v>7178</v>
      </c>
      <c r="G78" s="59">
        <f t="shared" si="14"/>
        <v>20718</v>
      </c>
      <c r="H78" s="60">
        <f t="shared" si="14"/>
        <v>45910</v>
      </c>
      <c r="I78" s="59">
        <f t="shared" si="14"/>
        <v>31415</v>
      </c>
      <c r="J78" s="61">
        <f t="shared" si="14"/>
        <v>31415</v>
      </c>
      <c r="K78" s="59">
        <f t="shared" si="14"/>
        <v>76177</v>
      </c>
      <c r="L78" s="59">
        <f t="shared" si="14"/>
        <v>57731</v>
      </c>
      <c r="M78" s="59">
        <f t="shared" si="14"/>
        <v>63624.663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8979</v>
      </c>
      <c r="F79" s="36">
        <v>7178</v>
      </c>
      <c r="G79" s="36">
        <v>20718</v>
      </c>
      <c r="H79" s="37">
        <v>45910</v>
      </c>
      <c r="I79" s="36">
        <v>31415</v>
      </c>
      <c r="J79" s="38">
        <v>31415</v>
      </c>
      <c r="K79" s="36">
        <v>76177</v>
      </c>
      <c r="L79" s="36">
        <v>57731</v>
      </c>
      <c r="M79" s="36">
        <v>63624.663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4465</v>
      </c>
      <c r="F81" s="44">
        <f t="shared" ref="F81:M81" si="15">SUM(F82:F83)</f>
        <v>6482</v>
      </c>
      <c r="G81" s="44">
        <f t="shared" si="15"/>
        <v>2090</v>
      </c>
      <c r="H81" s="45">
        <f t="shared" si="15"/>
        <v>421</v>
      </c>
      <c r="I81" s="44">
        <f t="shared" si="15"/>
        <v>2084</v>
      </c>
      <c r="J81" s="46">
        <f t="shared" si="15"/>
        <v>4362</v>
      </c>
      <c r="K81" s="44">
        <f t="shared" si="15"/>
        <v>1849</v>
      </c>
      <c r="L81" s="44">
        <f t="shared" si="15"/>
        <v>2149</v>
      </c>
      <c r="M81" s="44">
        <f t="shared" si="15"/>
        <v>1248.749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4465</v>
      </c>
      <c r="F83" s="51">
        <v>6482</v>
      </c>
      <c r="G83" s="51">
        <v>2090</v>
      </c>
      <c r="H83" s="52">
        <v>421</v>
      </c>
      <c r="I83" s="51">
        <v>2084</v>
      </c>
      <c r="J83" s="53">
        <v>4362</v>
      </c>
      <c r="K83" s="51">
        <v>1849</v>
      </c>
      <c r="L83" s="51">
        <v>2149</v>
      </c>
      <c r="M83" s="51">
        <v>1248.749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577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54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78419</v>
      </c>
      <c r="F92" s="103">
        <f t="shared" ref="F92:M92" si="16">F4+F51+F77+F90</f>
        <v>94290</v>
      </c>
      <c r="G92" s="103">
        <f t="shared" si="16"/>
        <v>99248</v>
      </c>
      <c r="H92" s="104">
        <f t="shared" si="16"/>
        <v>138782</v>
      </c>
      <c r="I92" s="103">
        <f t="shared" si="16"/>
        <v>125089</v>
      </c>
      <c r="J92" s="105">
        <f t="shared" si="16"/>
        <v>123606</v>
      </c>
      <c r="K92" s="103">
        <f t="shared" si="16"/>
        <v>211660</v>
      </c>
      <c r="L92" s="103">
        <f t="shared" si="16"/>
        <v>237706</v>
      </c>
      <c r="M92" s="103">
        <f t="shared" si="16"/>
        <v>252735.22000000003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83736</v>
      </c>
      <c r="F4" s="27">
        <f t="shared" ref="F4:M4" si="0">F5+F8+F47</f>
        <v>65523</v>
      </c>
      <c r="G4" s="27">
        <f t="shared" si="0"/>
        <v>69240</v>
      </c>
      <c r="H4" s="28">
        <f t="shared" si="0"/>
        <v>75379</v>
      </c>
      <c r="I4" s="27">
        <f t="shared" si="0"/>
        <v>69571</v>
      </c>
      <c r="J4" s="29">
        <f t="shared" si="0"/>
        <v>68985</v>
      </c>
      <c r="K4" s="27">
        <f t="shared" si="0"/>
        <v>71434</v>
      </c>
      <c r="L4" s="27">
        <f t="shared" si="0"/>
        <v>77848</v>
      </c>
      <c r="M4" s="27">
        <f t="shared" si="0"/>
        <v>81182.875999999989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20730</v>
      </c>
      <c r="F5" s="59">
        <f t="shared" ref="F5:M5" si="1">SUM(F6:F7)</f>
        <v>21774</v>
      </c>
      <c r="G5" s="59">
        <f t="shared" si="1"/>
        <v>25601</v>
      </c>
      <c r="H5" s="60">
        <f t="shared" si="1"/>
        <v>40181</v>
      </c>
      <c r="I5" s="59">
        <f t="shared" si="1"/>
        <v>31987</v>
      </c>
      <c r="J5" s="61">
        <f t="shared" si="1"/>
        <v>29883</v>
      </c>
      <c r="K5" s="59">
        <f t="shared" si="1"/>
        <v>35550</v>
      </c>
      <c r="L5" s="59">
        <f t="shared" si="1"/>
        <v>38040</v>
      </c>
      <c r="M5" s="59">
        <f t="shared" si="1"/>
        <v>40436.506000000001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18211</v>
      </c>
      <c r="F6" s="36">
        <v>18801</v>
      </c>
      <c r="G6" s="36">
        <v>25601</v>
      </c>
      <c r="H6" s="37">
        <v>36630</v>
      </c>
      <c r="I6" s="36">
        <v>27474</v>
      </c>
      <c r="J6" s="38">
        <v>25609</v>
      </c>
      <c r="K6" s="36">
        <v>31403</v>
      </c>
      <c r="L6" s="36">
        <v>33691</v>
      </c>
      <c r="M6" s="36">
        <v>35856.58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2519</v>
      </c>
      <c r="F7" s="51">
        <v>2973</v>
      </c>
      <c r="G7" s="51">
        <v>0</v>
      </c>
      <c r="H7" s="52">
        <v>3551</v>
      </c>
      <c r="I7" s="51">
        <v>4513</v>
      </c>
      <c r="J7" s="53">
        <v>4274</v>
      </c>
      <c r="K7" s="51">
        <v>4147</v>
      </c>
      <c r="L7" s="51">
        <v>4349</v>
      </c>
      <c r="M7" s="51">
        <v>4579.9259999999995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62979</v>
      </c>
      <c r="F8" s="59">
        <f t="shared" ref="F8:M8" si="2">SUM(F9:F46)</f>
        <v>43725</v>
      </c>
      <c r="G8" s="59">
        <f t="shared" si="2"/>
        <v>43639</v>
      </c>
      <c r="H8" s="60">
        <f t="shared" si="2"/>
        <v>35198</v>
      </c>
      <c r="I8" s="59">
        <f t="shared" si="2"/>
        <v>37584</v>
      </c>
      <c r="J8" s="61">
        <f t="shared" si="2"/>
        <v>39102</v>
      </c>
      <c r="K8" s="59">
        <f t="shared" si="2"/>
        <v>35884</v>
      </c>
      <c r="L8" s="59">
        <f t="shared" si="2"/>
        <v>39808</v>
      </c>
      <c r="M8" s="59">
        <f t="shared" si="2"/>
        <v>40746.369999999995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6888</v>
      </c>
      <c r="F9" s="36">
        <v>3</v>
      </c>
      <c r="G9" s="36">
        <v>1</v>
      </c>
      <c r="H9" s="37">
        <v>0</v>
      </c>
      <c r="I9" s="36">
        <v>77</v>
      </c>
      <c r="J9" s="38">
        <v>79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776</v>
      </c>
      <c r="F10" s="44">
        <v>2659</v>
      </c>
      <c r="G10" s="44">
        <v>1286</v>
      </c>
      <c r="H10" s="45">
        <v>2538</v>
      </c>
      <c r="I10" s="44">
        <v>574</v>
      </c>
      <c r="J10" s="46">
        <v>348</v>
      </c>
      <c r="K10" s="44">
        <v>2810</v>
      </c>
      <c r="L10" s="44">
        <v>2778</v>
      </c>
      <c r="M10" s="44">
        <v>3179.7109999999998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1216</v>
      </c>
      <c r="F11" s="44">
        <v>482</v>
      </c>
      <c r="G11" s="44">
        <v>97</v>
      </c>
      <c r="H11" s="45">
        <v>2571</v>
      </c>
      <c r="I11" s="44">
        <v>430</v>
      </c>
      <c r="J11" s="46">
        <v>331</v>
      </c>
      <c r="K11" s="44">
        <v>2142</v>
      </c>
      <c r="L11" s="44">
        <v>2524</v>
      </c>
      <c r="M11" s="44">
        <v>3007.2129999999997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146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32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3019</v>
      </c>
      <c r="F14" s="44">
        <v>2155</v>
      </c>
      <c r="G14" s="44">
        <v>1992</v>
      </c>
      <c r="H14" s="45">
        <v>3027</v>
      </c>
      <c r="I14" s="44">
        <v>1988</v>
      </c>
      <c r="J14" s="46">
        <v>1917</v>
      </c>
      <c r="K14" s="44">
        <v>2418</v>
      </c>
      <c r="L14" s="44">
        <v>3066</v>
      </c>
      <c r="M14" s="44">
        <v>3178.2919999999999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458</v>
      </c>
      <c r="F15" s="44">
        <v>451</v>
      </c>
      <c r="G15" s="44">
        <v>773</v>
      </c>
      <c r="H15" s="45">
        <v>1078</v>
      </c>
      <c r="I15" s="44">
        <v>304</v>
      </c>
      <c r="J15" s="46">
        <v>732</v>
      </c>
      <c r="K15" s="44">
        <v>922</v>
      </c>
      <c r="L15" s="44">
        <v>1046</v>
      </c>
      <c r="M15" s="44">
        <v>1092.953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123</v>
      </c>
      <c r="F16" s="44">
        <v>238</v>
      </c>
      <c r="G16" s="44">
        <v>95</v>
      </c>
      <c r="H16" s="45">
        <v>167</v>
      </c>
      <c r="I16" s="44">
        <v>144</v>
      </c>
      <c r="J16" s="46">
        <v>124</v>
      </c>
      <c r="K16" s="44">
        <v>95</v>
      </c>
      <c r="L16" s="44">
        <v>95</v>
      </c>
      <c r="M16" s="44">
        <v>100.127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54</v>
      </c>
      <c r="F17" s="44">
        <v>0</v>
      </c>
      <c r="G17" s="44">
        <v>17</v>
      </c>
      <c r="H17" s="45">
        <v>0</v>
      </c>
      <c r="I17" s="44">
        <v>8</v>
      </c>
      <c r="J17" s="46">
        <v>3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17175</v>
      </c>
      <c r="F22" s="44">
        <v>19950</v>
      </c>
      <c r="G22" s="44">
        <v>11639</v>
      </c>
      <c r="H22" s="45">
        <v>11356</v>
      </c>
      <c r="I22" s="44">
        <v>7817</v>
      </c>
      <c r="J22" s="46">
        <v>7969</v>
      </c>
      <c r="K22" s="44">
        <v>11940</v>
      </c>
      <c r="L22" s="44">
        <v>11637</v>
      </c>
      <c r="M22" s="44">
        <v>12832.061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</v>
      </c>
      <c r="F23" s="44">
        <v>0</v>
      </c>
      <c r="G23" s="44">
        <v>20</v>
      </c>
      <c r="H23" s="45">
        <v>0</v>
      </c>
      <c r="I23" s="44">
        <v>748</v>
      </c>
      <c r="J23" s="46">
        <v>748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10</v>
      </c>
      <c r="G24" s="44">
        <v>5</v>
      </c>
      <c r="H24" s="45">
        <v>47</v>
      </c>
      <c r="I24" s="44">
        <v>12</v>
      </c>
      <c r="J24" s="46">
        <v>11</v>
      </c>
      <c r="K24" s="44">
        <v>45</v>
      </c>
      <c r="L24" s="44">
        <v>50</v>
      </c>
      <c r="M24" s="44">
        <v>52.795000000000002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553</v>
      </c>
      <c r="J25" s="46">
        <v>947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2073</v>
      </c>
      <c r="J27" s="46">
        <v>2022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1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11</v>
      </c>
      <c r="F30" s="44">
        <v>17</v>
      </c>
      <c r="G30" s="44">
        <v>6</v>
      </c>
      <c r="H30" s="45">
        <v>13</v>
      </c>
      <c r="I30" s="44">
        <v>0</v>
      </c>
      <c r="J30" s="46">
        <v>0</v>
      </c>
      <c r="K30" s="44">
        <v>14</v>
      </c>
      <c r="L30" s="44">
        <v>19</v>
      </c>
      <c r="M30" s="44">
        <v>19.901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25</v>
      </c>
      <c r="F32" s="44">
        <v>13</v>
      </c>
      <c r="G32" s="44">
        <v>3</v>
      </c>
      <c r="H32" s="45">
        <v>0</v>
      </c>
      <c r="I32" s="44">
        <v>3929</v>
      </c>
      <c r="J32" s="46">
        <v>3452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24464</v>
      </c>
      <c r="F37" s="44">
        <v>4164</v>
      </c>
      <c r="G37" s="44">
        <v>7875</v>
      </c>
      <c r="H37" s="45">
        <v>3195</v>
      </c>
      <c r="I37" s="44">
        <v>284</v>
      </c>
      <c r="J37" s="46">
        <v>229</v>
      </c>
      <c r="K37" s="44">
        <v>4226</v>
      </c>
      <c r="L37" s="44">
        <v>5037</v>
      </c>
      <c r="M37" s="44">
        <v>4720.08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499</v>
      </c>
      <c r="F38" s="44">
        <v>425</v>
      </c>
      <c r="G38" s="44">
        <v>791</v>
      </c>
      <c r="H38" s="45">
        <v>260</v>
      </c>
      <c r="I38" s="44">
        <v>238</v>
      </c>
      <c r="J38" s="46">
        <v>157</v>
      </c>
      <c r="K38" s="44">
        <v>300</v>
      </c>
      <c r="L38" s="44">
        <v>330</v>
      </c>
      <c r="M38" s="44">
        <v>340.21899999999999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96</v>
      </c>
      <c r="F39" s="44">
        <v>378</v>
      </c>
      <c r="G39" s="44">
        <v>510</v>
      </c>
      <c r="H39" s="45">
        <v>388</v>
      </c>
      <c r="I39" s="44">
        <v>357</v>
      </c>
      <c r="J39" s="46">
        <v>942</v>
      </c>
      <c r="K39" s="44">
        <v>394</v>
      </c>
      <c r="L39" s="44">
        <v>394</v>
      </c>
      <c r="M39" s="44">
        <v>414.66400000000004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771</v>
      </c>
      <c r="F40" s="44">
        <v>1676</v>
      </c>
      <c r="G40" s="44">
        <v>1426</v>
      </c>
      <c r="H40" s="45">
        <v>680</v>
      </c>
      <c r="I40" s="44">
        <v>646</v>
      </c>
      <c r="J40" s="46">
        <v>1159</v>
      </c>
      <c r="K40" s="44">
        <v>704</v>
      </c>
      <c r="L40" s="44">
        <v>2204</v>
      </c>
      <c r="M40" s="44">
        <v>2214.8620000000001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2586</v>
      </c>
      <c r="F41" s="44">
        <v>2729</v>
      </c>
      <c r="G41" s="44">
        <v>5288</v>
      </c>
      <c r="H41" s="45">
        <v>712</v>
      </c>
      <c r="I41" s="44">
        <v>5950</v>
      </c>
      <c r="J41" s="46">
        <v>6330</v>
      </c>
      <c r="K41" s="44">
        <v>789</v>
      </c>
      <c r="L41" s="44">
        <v>789</v>
      </c>
      <c r="M41" s="44">
        <v>830.42700000000002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3810</v>
      </c>
      <c r="F42" s="44">
        <v>7905</v>
      </c>
      <c r="G42" s="44">
        <v>11210</v>
      </c>
      <c r="H42" s="45">
        <v>7152</v>
      </c>
      <c r="I42" s="44">
        <v>9756</v>
      </c>
      <c r="J42" s="46">
        <v>9901</v>
      </c>
      <c r="K42" s="44">
        <v>6476</v>
      </c>
      <c r="L42" s="44">
        <v>7711</v>
      </c>
      <c r="M42" s="44">
        <v>6562.6329999999998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115</v>
      </c>
      <c r="F43" s="44">
        <v>51</v>
      </c>
      <c r="G43" s="44">
        <v>29</v>
      </c>
      <c r="H43" s="45">
        <v>338</v>
      </c>
      <c r="I43" s="44">
        <v>319</v>
      </c>
      <c r="J43" s="46">
        <v>319</v>
      </c>
      <c r="K43" s="44">
        <v>357</v>
      </c>
      <c r="L43" s="44">
        <v>376</v>
      </c>
      <c r="M43" s="44">
        <v>395.63900000000001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294</v>
      </c>
      <c r="G44" s="44">
        <v>482</v>
      </c>
      <c r="H44" s="45">
        <v>100</v>
      </c>
      <c r="I44" s="44">
        <v>1268</v>
      </c>
      <c r="J44" s="46">
        <v>1273</v>
      </c>
      <c r="K44" s="44">
        <v>137</v>
      </c>
      <c r="L44" s="44">
        <v>137</v>
      </c>
      <c r="M44" s="44">
        <v>144.31799999999998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888</v>
      </c>
      <c r="F45" s="44">
        <v>125</v>
      </c>
      <c r="G45" s="44">
        <v>61</v>
      </c>
      <c r="H45" s="45">
        <v>1430</v>
      </c>
      <c r="I45" s="44">
        <v>83</v>
      </c>
      <c r="J45" s="46">
        <v>83</v>
      </c>
      <c r="K45" s="44">
        <v>2115</v>
      </c>
      <c r="L45" s="44">
        <v>1615</v>
      </c>
      <c r="M45" s="44">
        <v>1660.4749999999999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26</v>
      </c>
      <c r="J46" s="53">
        <v>26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27</v>
      </c>
      <c r="F47" s="59">
        <f t="shared" ref="F47:M47" si="3">SUM(F48:F49)</f>
        <v>24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27</v>
      </c>
      <c r="F48" s="36">
        <v>24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64066</v>
      </c>
      <c r="F51" s="27">
        <f t="shared" ref="F51:M51" si="4">F52+F59+F62+F63+F64+F72+F73</f>
        <v>40460</v>
      </c>
      <c r="G51" s="27">
        <f t="shared" si="4"/>
        <v>16859</v>
      </c>
      <c r="H51" s="28">
        <f t="shared" si="4"/>
        <v>18933</v>
      </c>
      <c r="I51" s="27">
        <f t="shared" si="4"/>
        <v>35648</v>
      </c>
      <c r="J51" s="29">
        <f t="shared" si="4"/>
        <v>35659</v>
      </c>
      <c r="K51" s="27">
        <f t="shared" si="4"/>
        <v>27067</v>
      </c>
      <c r="L51" s="27">
        <f t="shared" si="4"/>
        <v>25051</v>
      </c>
      <c r="M51" s="27">
        <f t="shared" si="4"/>
        <v>25100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44663</v>
      </c>
      <c r="F52" s="36">
        <f t="shared" ref="F52:M52" si="5">F53+F56</f>
        <v>10000</v>
      </c>
      <c r="G52" s="36">
        <f t="shared" si="5"/>
        <v>0</v>
      </c>
      <c r="H52" s="37">
        <f t="shared" si="5"/>
        <v>0</v>
      </c>
      <c r="I52" s="36">
        <f t="shared" si="5"/>
        <v>11104</v>
      </c>
      <c r="J52" s="38">
        <f t="shared" si="5"/>
        <v>11104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44663</v>
      </c>
      <c r="F56" s="51">
        <f t="shared" ref="F56:M56" si="7">SUM(F57:F58)</f>
        <v>10000</v>
      </c>
      <c r="G56" s="51">
        <f t="shared" si="7"/>
        <v>0</v>
      </c>
      <c r="H56" s="52">
        <f t="shared" si="7"/>
        <v>0</v>
      </c>
      <c r="I56" s="51">
        <f t="shared" si="7"/>
        <v>11104</v>
      </c>
      <c r="J56" s="53">
        <f t="shared" si="7"/>
        <v>11104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44663</v>
      </c>
      <c r="F57" s="36">
        <v>10000</v>
      </c>
      <c r="G57" s="36">
        <v>0</v>
      </c>
      <c r="H57" s="37">
        <v>0</v>
      </c>
      <c r="I57" s="36">
        <v>11104</v>
      </c>
      <c r="J57" s="38">
        <v>11104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11702</v>
      </c>
      <c r="F64" s="51">
        <f t="shared" ref="F64:M64" si="9">F65+F68</f>
        <v>8284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11702</v>
      </c>
      <c r="F65" s="59">
        <f t="shared" ref="F65:M65" si="10">SUM(F66:F67)</f>
        <v>8284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11702</v>
      </c>
      <c r="F67" s="51">
        <v>8284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7534</v>
      </c>
      <c r="F72" s="44">
        <v>21812</v>
      </c>
      <c r="G72" s="44">
        <v>16559</v>
      </c>
      <c r="H72" s="45">
        <v>18933</v>
      </c>
      <c r="I72" s="44">
        <v>24521</v>
      </c>
      <c r="J72" s="46">
        <v>24521</v>
      </c>
      <c r="K72" s="44">
        <v>27067</v>
      </c>
      <c r="L72" s="44">
        <v>25051</v>
      </c>
      <c r="M72" s="44">
        <v>25100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167</v>
      </c>
      <c r="F73" s="44">
        <f t="shared" ref="F73:M73" si="12">SUM(F74:F75)</f>
        <v>364</v>
      </c>
      <c r="G73" s="44">
        <f t="shared" si="12"/>
        <v>300</v>
      </c>
      <c r="H73" s="45">
        <f t="shared" si="12"/>
        <v>0</v>
      </c>
      <c r="I73" s="44">
        <f t="shared" si="12"/>
        <v>23</v>
      </c>
      <c r="J73" s="46">
        <f t="shared" si="12"/>
        <v>34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167</v>
      </c>
      <c r="F74" s="36">
        <v>57</v>
      </c>
      <c r="G74" s="36">
        <v>300</v>
      </c>
      <c r="H74" s="37">
        <v>0</v>
      </c>
      <c r="I74" s="36">
        <v>16</v>
      </c>
      <c r="J74" s="38">
        <v>16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307</v>
      </c>
      <c r="G75" s="51">
        <v>0</v>
      </c>
      <c r="H75" s="52">
        <v>0</v>
      </c>
      <c r="I75" s="51">
        <v>7</v>
      </c>
      <c r="J75" s="53">
        <v>18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23429</v>
      </c>
      <c r="F77" s="27">
        <f t="shared" ref="F77:M77" si="13">F78+F81+F84+F85+F86+F87+F88</f>
        <v>60261</v>
      </c>
      <c r="G77" s="27">
        <f t="shared" si="13"/>
        <v>44987</v>
      </c>
      <c r="H77" s="28">
        <f t="shared" si="13"/>
        <v>117927</v>
      </c>
      <c r="I77" s="27">
        <f t="shared" si="13"/>
        <v>123964</v>
      </c>
      <c r="J77" s="29">
        <f t="shared" si="13"/>
        <v>119033</v>
      </c>
      <c r="K77" s="27">
        <f t="shared" si="13"/>
        <v>119070</v>
      </c>
      <c r="L77" s="27">
        <f t="shared" si="13"/>
        <v>125624</v>
      </c>
      <c r="M77" s="27">
        <f t="shared" si="13"/>
        <v>67111.423999999999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20932</v>
      </c>
      <c r="F78" s="59">
        <f t="shared" ref="F78:M78" si="14">SUM(F79:F80)</f>
        <v>56579</v>
      </c>
      <c r="G78" s="59">
        <f t="shared" si="14"/>
        <v>42262</v>
      </c>
      <c r="H78" s="60">
        <f t="shared" si="14"/>
        <v>115034</v>
      </c>
      <c r="I78" s="59">
        <f t="shared" si="14"/>
        <v>122827</v>
      </c>
      <c r="J78" s="61">
        <f t="shared" si="14"/>
        <v>117827</v>
      </c>
      <c r="K78" s="59">
        <f t="shared" si="14"/>
        <v>116535</v>
      </c>
      <c r="L78" s="59">
        <f t="shared" si="14"/>
        <v>123645</v>
      </c>
      <c r="M78" s="59">
        <f t="shared" si="14"/>
        <v>64221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20932</v>
      </c>
      <c r="F79" s="36">
        <v>56579</v>
      </c>
      <c r="G79" s="36">
        <v>42262</v>
      </c>
      <c r="H79" s="37">
        <v>115034</v>
      </c>
      <c r="I79" s="36">
        <v>122827</v>
      </c>
      <c r="J79" s="38">
        <v>117827</v>
      </c>
      <c r="K79" s="36">
        <v>116535</v>
      </c>
      <c r="L79" s="36">
        <v>123645</v>
      </c>
      <c r="M79" s="36">
        <v>64221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2497</v>
      </c>
      <c r="F81" s="44">
        <f t="shared" ref="F81:M81" si="15">SUM(F82:F83)</f>
        <v>3608</v>
      </c>
      <c r="G81" s="44">
        <f t="shared" si="15"/>
        <v>2393</v>
      </c>
      <c r="H81" s="45">
        <f t="shared" si="15"/>
        <v>2893</v>
      </c>
      <c r="I81" s="44">
        <f t="shared" si="15"/>
        <v>1137</v>
      </c>
      <c r="J81" s="46">
        <f t="shared" si="15"/>
        <v>1206</v>
      </c>
      <c r="K81" s="44">
        <f t="shared" si="15"/>
        <v>2535</v>
      </c>
      <c r="L81" s="44">
        <f t="shared" si="15"/>
        <v>1979</v>
      </c>
      <c r="M81" s="44">
        <f t="shared" si="15"/>
        <v>2890.424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68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2497</v>
      </c>
      <c r="F83" s="51">
        <v>3608</v>
      </c>
      <c r="G83" s="51">
        <v>2393</v>
      </c>
      <c r="H83" s="52">
        <v>2893</v>
      </c>
      <c r="I83" s="51">
        <v>1137</v>
      </c>
      <c r="J83" s="53">
        <v>1138</v>
      </c>
      <c r="K83" s="51">
        <v>2535</v>
      </c>
      <c r="L83" s="51">
        <v>1979</v>
      </c>
      <c r="M83" s="51">
        <v>2890.424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74</v>
      </c>
      <c r="G88" s="44">
        <v>332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69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171231</v>
      </c>
      <c r="F92" s="103">
        <f t="shared" ref="F92:M92" si="16">F4+F51+F77+F90</f>
        <v>166244</v>
      </c>
      <c r="G92" s="103">
        <f t="shared" si="16"/>
        <v>131155</v>
      </c>
      <c r="H92" s="104">
        <f t="shared" si="16"/>
        <v>212239</v>
      </c>
      <c r="I92" s="103">
        <f t="shared" si="16"/>
        <v>229183</v>
      </c>
      <c r="J92" s="105">
        <f t="shared" si="16"/>
        <v>223677</v>
      </c>
      <c r="K92" s="103">
        <f t="shared" si="16"/>
        <v>217571</v>
      </c>
      <c r="L92" s="103">
        <f t="shared" si="16"/>
        <v>228523</v>
      </c>
      <c r="M92" s="103">
        <f t="shared" si="16"/>
        <v>173394.3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2014-05-29T08:41:43Z</dcterms:created>
  <dcterms:modified xsi:type="dcterms:W3CDTF">2014-05-30T08:02:41Z</dcterms:modified>
</cp:coreProperties>
</file>